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 a c t  B o o k\Factbook Tables by Year\Factbook 2019-2020\"/>
    </mc:Choice>
  </mc:AlternateContent>
  <bookViews>
    <workbookView xWindow="0" yWindow="5625" windowWidth="9600" windowHeight="5115" tabRatio="500"/>
  </bookViews>
  <sheets>
    <sheet name="A" sheetId="1" r:id="rId1"/>
  </sheets>
  <definedNames>
    <definedName name="_xlnm.Print_Titles" localSheetId="0">A!$1:$10</definedName>
  </definedNames>
  <calcPr calcId="162913"/>
</workbook>
</file>

<file path=xl/calcChain.xml><?xml version="1.0" encoding="utf-8"?>
<calcChain xmlns="http://schemas.openxmlformats.org/spreadsheetml/2006/main">
  <c r="D81" i="1" l="1"/>
  <c r="F23" i="1"/>
  <c r="D42" i="1"/>
  <c r="D37" i="1"/>
  <c r="D28" i="1"/>
  <c r="I94" i="1"/>
  <c r="H94" i="1"/>
  <c r="G97" i="1"/>
  <c r="F94" i="1"/>
  <c r="E94" i="1"/>
  <c r="D97" i="1"/>
  <c r="C94" i="1"/>
  <c r="B94" i="1"/>
  <c r="B85" i="1"/>
  <c r="G101" i="1"/>
  <c r="G100" i="1"/>
  <c r="G99" i="1"/>
  <c r="D101" i="1"/>
  <c r="D100" i="1"/>
  <c r="D99" i="1"/>
  <c r="D94" i="1" l="1"/>
  <c r="G59" i="1"/>
  <c r="D90" i="1"/>
  <c r="D80" i="1"/>
  <c r="H21" i="1" l="1"/>
  <c r="G98" i="1"/>
  <c r="D98" i="1"/>
  <c r="E74" i="1"/>
  <c r="G94" i="1" l="1"/>
  <c r="D14" i="1"/>
  <c r="D13" i="1"/>
  <c r="D87" i="1"/>
  <c r="G87" i="1"/>
  <c r="D88" i="1"/>
  <c r="G88" i="1"/>
  <c r="D89" i="1"/>
  <c r="G89" i="1"/>
  <c r="G90" i="1"/>
  <c r="D91" i="1"/>
  <c r="G91" i="1"/>
  <c r="D76" i="1"/>
  <c r="G76" i="1"/>
  <c r="D77" i="1"/>
  <c r="G77" i="1"/>
  <c r="D78" i="1"/>
  <c r="G78" i="1"/>
  <c r="D79" i="1"/>
  <c r="G79" i="1"/>
  <c r="G80" i="1"/>
  <c r="G81" i="1"/>
  <c r="D82" i="1"/>
  <c r="G82" i="1"/>
  <c r="D66" i="1"/>
  <c r="G66" i="1"/>
  <c r="D67" i="1"/>
  <c r="G67" i="1"/>
  <c r="D68" i="1"/>
  <c r="G68" i="1"/>
  <c r="D69" i="1"/>
  <c r="G69" i="1"/>
  <c r="D70" i="1"/>
  <c r="G70" i="1"/>
  <c r="D71" i="1"/>
  <c r="G71" i="1"/>
  <c r="D58" i="1"/>
  <c r="G58" i="1"/>
  <c r="D59" i="1"/>
  <c r="D60" i="1"/>
  <c r="G60" i="1"/>
  <c r="D61" i="1"/>
  <c r="G61" i="1"/>
  <c r="D47" i="1"/>
  <c r="G47" i="1"/>
  <c r="D48" i="1"/>
  <c r="G48" i="1"/>
  <c r="D49" i="1"/>
  <c r="G49" i="1"/>
  <c r="D50" i="1"/>
  <c r="G50" i="1"/>
  <c r="D51" i="1"/>
  <c r="G51" i="1"/>
  <c r="D52" i="1"/>
  <c r="G52" i="1"/>
  <c r="D53" i="1"/>
  <c r="G53" i="1"/>
  <c r="D23" i="1"/>
  <c r="G23" i="1"/>
  <c r="D24" i="1"/>
  <c r="G24" i="1"/>
  <c r="D25" i="1"/>
  <c r="G25" i="1"/>
  <c r="D26" i="1"/>
  <c r="G26" i="1"/>
  <c r="D27" i="1"/>
  <c r="G27" i="1"/>
  <c r="G28" i="1"/>
  <c r="D29" i="1"/>
  <c r="G29" i="1"/>
  <c r="D30" i="1"/>
  <c r="G30" i="1"/>
  <c r="D31" i="1"/>
  <c r="G31" i="1"/>
  <c r="D32" i="1"/>
  <c r="G32" i="1"/>
  <c r="D33" i="1"/>
  <c r="G33" i="1"/>
  <c r="D34" i="1"/>
  <c r="G34" i="1"/>
  <c r="D35" i="1"/>
  <c r="G35" i="1"/>
  <c r="D36" i="1"/>
  <c r="G36" i="1"/>
  <c r="G37" i="1"/>
  <c r="D38" i="1"/>
  <c r="G38" i="1"/>
  <c r="D39" i="1"/>
  <c r="G39" i="1"/>
  <c r="D40" i="1"/>
  <c r="G40" i="1"/>
  <c r="D41" i="1"/>
  <c r="G41" i="1"/>
  <c r="G42" i="1"/>
  <c r="G13" i="1"/>
  <c r="G14" i="1"/>
  <c r="D15" i="1"/>
  <c r="G15" i="1"/>
  <c r="D16" i="1"/>
  <c r="G16" i="1"/>
  <c r="D17" i="1"/>
  <c r="G17" i="1"/>
  <c r="D18" i="1"/>
  <c r="G18" i="1"/>
  <c r="H85" i="1"/>
  <c r="I85" i="1"/>
  <c r="I74" i="1" l="1"/>
  <c r="I64" i="1"/>
  <c r="I56" i="1"/>
  <c r="I45" i="1"/>
  <c r="I21" i="1"/>
  <c r="I11" i="1"/>
  <c r="I103" i="1" l="1"/>
  <c r="G96" i="1"/>
  <c r="D96" i="1"/>
  <c r="B74" i="1" l="1"/>
  <c r="C74" i="1"/>
  <c r="F74" i="1"/>
  <c r="D74" i="1" l="1"/>
  <c r="G74" i="1"/>
  <c r="B21" i="1"/>
  <c r="C21" i="1"/>
  <c r="E21" i="1"/>
  <c r="F21" i="1"/>
  <c r="D21" i="1" l="1"/>
  <c r="G21" i="1"/>
  <c r="H11" i="1"/>
  <c r="B11" i="1"/>
  <c r="C11" i="1"/>
  <c r="E11" i="1"/>
  <c r="F11" i="1"/>
  <c r="H74" i="1"/>
  <c r="B56" i="1"/>
  <c r="H64" i="1"/>
  <c r="F64" i="1"/>
  <c r="E64" i="1"/>
  <c r="C64" i="1"/>
  <c r="B64" i="1"/>
  <c r="B45" i="1"/>
  <c r="H56" i="1"/>
  <c r="H45" i="1"/>
  <c r="F56" i="1"/>
  <c r="F85" i="1"/>
  <c r="E85" i="1"/>
  <c r="C85" i="1"/>
  <c r="E56" i="1"/>
  <c r="C56" i="1"/>
  <c r="F45" i="1"/>
  <c r="E45" i="1"/>
  <c r="C45" i="1"/>
  <c r="H103" i="1" l="1"/>
  <c r="F103" i="1"/>
  <c r="E103" i="1"/>
  <c r="B103" i="1"/>
  <c r="C103" i="1"/>
  <c r="G85" i="1"/>
  <c r="G64" i="1"/>
  <c r="D64" i="1"/>
  <c r="G45" i="1"/>
  <c r="G11" i="1"/>
  <c r="D11" i="1"/>
  <c r="D85" i="1"/>
  <c r="G56" i="1"/>
  <c r="D56" i="1"/>
  <c r="D45" i="1"/>
  <c r="G103" i="1" l="1"/>
  <c r="D103" i="1"/>
</calcChain>
</file>

<file path=xl/sharedStrings.xml><?xml version="1.0" encoding="utf-8"?>
<sst xmlns="http://schemas.openxmlformats.org/spreadsheetml/2006/main" count="103" uniqueCount="91">
  <si>
    <t xml:space="preserve">    </t>
  </si>
  <si>
    <t>COLLEGE AND DEPARTMENT</t>
  </si>
  <si>
    <t xml:space="preserve">   Chemistry</t>
  </si>
  <si>
    <t xml:space="preserve">   Communication Studies</t>
  </si>
  <si>
    <t xml:space="preserve">   English</t>
  </si>
  <si>
    <t xml:space="preserve">   History</t>
  </si>
  <si>
    <t xml:space="preserve">   Music</t>
  </si>
  <si>
    <t xml:space="preserve">   Philosophy</t>
  </si>
  <si>
    <t xml:space="preserve">   Religious Studies</t>
  </si>
  <si>
    <t xml:space="preserve">   Economics</t>
  </si>
  <si>
    <t xml:space="preserve">   Marketing</t>
  </si>
  <si>
    <t>College of Education</t>
  </si>
  <si>
    <t xml:space="preserve">   Reading &amp; Elementary Education</t>
  </si>
  <si>
    <t>College of Engineering</t>
  </si>
  <si>
    <t xml:space="preserve">   Civil Engineering</t>
  </si>
  <si>
    <t xml:space="preserve">   Computer Science</t>
  </si>
  <si>
    <t>GRAND TOTAL</t>
  </si>
  <si>
    <t>Source:  Information from the Office of Academic Affairs.</t>
  </si>
  <si>
    <t xml:space="preserve">   Electrical &amp; Computer Engineering</t>
  </si>
  <si>
    <t xml:space="preserve">   Kinesiology</t>
  </si>
  <si>
    <t>College of Health &amp; Human Services</t>
  </si>
  <si>
    <t xml:space="preserve">   Software &amp; Information Systems</t>
  </si>
  <si>
    <t xml:space="preserve">   Educational Leadership</t>
  </si>
  <si>
    <t>FTE OF</t>
  </si>
  <si>
    <t>SUPPORT</t>
  </si>
  <si>
    <t>STAFF</t>
  </si>
  <si>
    <t>INSTRUCTIONAL</t>
  </si>
  <si>
    <t>FACULTY</t>
  </si>
  <si>
    <t>PART-</t>
  </si>
  <si>
    <t>TIME</t>
  </si>
  <si>
    <t>FULL-</t>
  </si>
  <si>
    <t>TOTAL</t>
  </si>
  <si>
    <t>FTE</t>
  </si>
  <si>
    <t>PART-TIME</t>
  </si>
  <si>
    <t>FTE OF TOTAL INSTRUCTIONAL FACULTY AND FTE OF SUPPORT STAFF</t>
  </si>
  <si>
    <t xml:space="preserve">FULL-TIME AND PART-TIME TEACHING FACULTY WITH </t>
  </si>
  <si>
    <t>FULL-TIME</t>
  </si>
  <si>
    <t xml:space="preserve">   Counseling</t>
  </si>
  <si>
    <t xml:space="preserve"> </t>
  </si>
  <si>
    <t>TABLE VIII-3</t>
  </si>
  <si>
    <t xml:space="preserve">   Africana Studies</t>
  </si>
  <si>
    <t xml:space="preserve">   Busn Info Systems &amp; Oper Mgt</t>
  </si>
  <si>
    <t xml:space="preserve">   Mechanical Egr &amp; Egr Science</t>
  </si>
  <si>
    <t xml:space="preserve">   Education - Dean's Office</t>
  </si>
  <si>
    <t xml:space="preserve">   Engineering - Dean's Office</t>
  </si>
  <si>
    <t xml:space="preserve">   Health &amp; Human Services - Dean's Office</t>
  </si>
  <si>
    <t>College of Computing and Informatics</t>
  </si>
  <si>
    <t xml:space="preserve">   Special Ed and Child Development</t>
  </si>
  <si>
    <t xml:space="preserve">   Anthropology</t>
  </si>
  <si>
    <t xml:space="preserve">   Finance</t>
  </si>
  <si>
    <t xml:space="preserve">   Public Health Sciences</t>
  </si>
  <si>
    <t xml:space="preserve">   Dance</t>
  </si>
  <si>
    <t xml:space="preserve">   Theatre</t>
  </si>
  <si>
    <t xml:space="preserve">   Student Development and Success</t>
  </si>
  <si>
    <t xml:space="preserve">   School of Nursing</t>
  </si>
  <si>
    <t xml:space="preserve">   Computing and Informatics - Dean's Office</t>
  </si>
  <si>
    <t xml:space="preserve">   Arts &amp; Architecture - Dean's Office</t>
  </si>
  <si>
    <t>College of Arts &amp; Architecture</t>
  </si>
  <si>
    <t>College of Liberal Arts &amp; Sciences</t>
  </si>
  <si>
    <t xml:space="preserve">   Liberal Arts &amp; Sciences - Dean's Office</t>
  </si>
  <si>
    <t>College of Business</t>
  </si>
  <si>
    <t xml:space="preserve">   Business - Dean's Office</t>
  </si>
  <si>
    <t xml:space="preserve">   University Writing Programs</t>
  </si>
  <si>
    <t xml:space="preserve">   Systems Eng &amp; Eng Management</t>
  </si>
  <si>
    <t xml:space="preserve">   International Programs</t>
  </si>
  <si>
    <t xml:space="preserve">   Middle, Secondary, &amp; K-12 Education</t>
  </si>
  <si>
    <t>BY COLLEGE AND DEPARTMENT    FALL 2019</t>
  </si>
  <si>
    <t>Other Academic Departments</t>
  </si>
  <si>
    <t xml:space="preserve">   Graduate School</t>
  </si>
  <si>
    <t xml:space="preserve">   Honors College</t>
  </si>
  <si>
    <t xml:space="preserve">   Academic Diversity and Inclusion </t>
  </si>
  <si>
    <t xml:space="preserve">   English Language Training Institute</t>
  </si>
  <si>
    <t xml:space="preserve">   Undergraduate Education </t>
  </si>
  <si>
    <t xml:space="preserve">   Management</t>
  </si>
  <si>
    <t xml:space="preserve">   Sociology</t>
  </si>
  <si>
    <t xml:space="preserve">   Criminal Justice and Criminology</t>
  </si>
  <si>
    <t xml:space="preserve">   Turner School of Accountancy</t>
  </si>
  <si>
    <t xml:space="preserve">   Global Studies</t>
  </si>
  <si>
    <t xml:space="preserve">   Art and Art History</t>
  </si>
  <si>
    <t xml:space="preserve">   School of Architecture</t>
  </si>
  <si>
    <t xml:space="preserve">   Biological Sciences</t>
  </si>
  <si>
    <t xml:space="preserve">   Physics and Optical Science</t>
  </si>
  <si>
    <t xml:space="preserve">   Geography and Earth Sciences</t>
  </si>
  <si>
    <t xml:space="preserve">   Languages and Culture Studies</t>
  </si>
  <si>
    <t xml:space="preserve">   Mathematics and Statistics</t>
  </si>
  <si>
    <t xml:space="preserve">   Political Science and Public Admin</t>
  </si>
  <si>
    <t xml:space="preserve">   Psychological Science</t>
  </si>
  <si>
    <t xml:space="preserve">   Bioinformatics and Genomics</t>
  </si>
  <si>
    <t xml:space="preserve">   Engineering Technology &amp; Constr Mgmt</t>
  </si>
  <si>
    <t xml:space="preserve">   School of Social Work</t>
  </si>
  <si>
    <t>Note:  The above data includes IPEDS Teaching Faculty as well as department chairs.  All deans, associate deans and assistant deans have been excluded.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</si>
</sst>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164" formatCode="#,##0.0"/>
    <numFmt numFmtId="165" formatCode="mmmm\ d\,\ yyyy"/>
  </numFmts>
  <fonts count="11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55"/>
      <name val="Arial"/>
      <family val="2"/>
    </font>
    <font>
      <b/>
      <i/>
      <sz val="10"/>
      <color indexed="55"/>
      <name val="Arial"/>
      <family val="2"/>
    </font>
    <font>
      <sz val="10"/>
      <color indexed="55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11">
    <xf numFmtId="0" fontId="0" fillId="0" borderId="0"/>
    <xf numFmtId="3" fontId="3" fillId="0" borderId="0" applyFill="0" applyBorder="0" applyAlignment="0" applyProtection="0"/>
    <xf numFmtId="5" fontId="3" fillId="0" borderId="0" applyFill="0" applyBorder="0" applyAlignment="0" applyProtection="0"/>
    <xf numFmtId="165" fontId="3" fillId="0" borderId="0" applyFill="0" applyBorder="0" applyAlignment="0" applyProtection="0"/>
    <xf numFmtId="2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7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6" fillId="0" borderId="0" xfId="0" applyFont="1"/>
    <xf numFmtId="2" fontId="5" fillId="0" borderId="0" xfId="4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2" fontId="3" fillId="0" borderId="0" xfId="4" applyNumberFormat="1" applyFont="1" applyAlignment="1">
      <alignment horizontal="right"/>
    </xf>
    <xf numFmtId="2" fontId="5" fillId="0" borderId="0" xfId="4" quotePrefix="1" applyNumberFormat="1" applyFont="1" applyAlignment="1">
      <alignment horizontal="right"/>
    </xf>
    <xf numFmtId="2" fontId="4" fillId="0" borderId="0" xfId="4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4" fontId="3" fillId="0" borderId="0" xfId="4" applyNumberFormat="1" applyFont="1" applyAlignment="1">
      <alignment horizontal="righ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7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2" fontId="2" fillId="0" borderId="0" xfId="4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2" fontId="7" fillId="0" borderId="0" xfId="0" applyNumberFormat="1" applyFont="1" applyAlignment="1">
      <alignment horizontal="right"/>
    </xf>
    <xf numFmtId="2" fontId="7" fillId="0" borderId="0" xfId="4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2" fontId="5" fillId="0" borderId="0" xfId="4" applyNumberFormat="1" applyFont="1" applyFill="1" applyAlignment="1">
      <alignment horizontal="right"/>
    </xf>
    <xf numFmtId="2" fontId="2" fillId="0" borderId="0" xfId="4" applyNumberFormat="1" applyFont="1" applyFill="1" applyAlignment="1">
      <alignment horizontal="right"/>
    </xf>
    <xf numFmtId="2" fontId="3" fillId="0" borderId="0" xfId="4" applyNumberFormat="1" applyFont="1" applyFill="1" applyAlignment="1">
      <alignment horizontal="right"/>
    </xf>
    <xf numFmtId="4" fontId="5" fillId="0" borderId="0" xfId="0" applyNumberFormat="1" applyFont="1" applyFill="1" applyAlignment="1">
      <alignment horizontal="right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right"/>
    </xf>
    <xf numFmtId="2" fontId="6" fillId="0" borderId="0" xfId="4" applyNumberFormat="1" applyFont="1" applyAlignment="1">
      <alignment horizontal="right"/>
    </xf>
    <xf numFmtId="0" fontId="7" fillId="0" borderId="0" xfId="0" applyFont="1" applyFill="1"/>
    <xf numFmtId="0" fontId="2" fillId="0" borderId="0" xfId="0" applyFont="1" applyFill="1"/>
    <xf numFmtId="2" fontId="2" fillId="0" borderId="0" xfId="4" quotePrefix="1" applyNumberFormat="1" applyFont="1" applyFill="1" applyAlignment="1">
      <alignment horizontal="right"/>
    </xf>
    <xf numFmtId="0" fontId="5" fillId="0" borderId="0" xfId="0" applyFont="1" applyFill="1"/>
    <xf numFmtId="0" fontId="3" fillId="0" borderId="0" xfId="0" applyFont="1" applyFill="1"/>
    <xf numFmtId="0" fontId="8" fillId="0" borderId="0" xfId="0" applyFont="1" applyFill="1" applyAlignment="1">
      <alignment horizontal="right"/>
    </xf>
    <xf numFmtId="2" fontId="9" fillId="0" borderId="0" xfId="4" applyNumberFormat="1" applyFont="1" applyFill="1" applyAlignment="1">
      <alignment horizontal="right"/>
    </xf>
    <xf numFmtId="2" fontId="10" fillId="0" borderId="0" xfId="4" applyNumberFormat="1" applyFont="1" applyFill="1" applyAlignment="1">
      <alignment horizontal="right"/>
    </xf>
    <xf numFmtId="4" fontId="10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4" fontId="8" fillId="0" borderId="0" xfId="4" applyNumberFormat="1" applyFont="1" applyFill="1" applyAlignment="1">
      <alignment horizontal="right"/>
    </xf>
    <xf numFmtId="4" fontId="9" fillId="0" borderId="0" xfId="0" applyNumberFormat="1" applyFont="1" applyFill="1" applyAlignment="1">
      <alignment horizontal="right"/>
    </xf>
    <xf numFmtId="2" fontId="8" fillId="0" borderId="0" xfId="0" applyNumberFormat="1" applyFont="1" applyFill="1" applyAlignment="1">
      <alignment horizontal="right"/>
    </xf>
    <xf numFmtId="2" fontId="9" fillId="0" borderId="0" xfId="4" quotePrefix="1" applyNumberFormat="1" applyFont="1" applyFill="1" applyAlignment="1">
      <alignment horizontal="right"/>
    </xf>
    <xf numFmtId="2" fontId="7" fillId="0" borderId="0" xfId="4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2" fontId="2" fillId="0" borderId="0" xfId="4" quotePrefix="1" applyNumberFormat="1" applyFont="1" applyAlignment="1">
      <alignment horizontal="right"/>
    </xf>
    <xf numFmtId="2" fontId="5" fillId="0" borderId="0" xfId="4" quotePrefix="1" applyNumberFormat="1" applyFont="1" applyFill="1" applyAlignment="1">
      <alignment horizontal="right"/>
    </xf>
    <xf numFmtId="4" fontId="1" fillId="0" borderId="0" xfId="4" applyNumberFormat="1" applyFont="1" applyFill="1" applyAlignment="1">
      <alignment horizontal="right"/>
    </xf>
    <xf numFmtId="2" fontId="6" fillId="0" borderId="0" xfId="4" quotePrefix="1" applyNumberFormat="1" applyFont="1" applyFill="1" applyAlignment="1">
      <alignment horizontal="right"/>
    </xf>
    <xf numFmtId="2" fontId="1" fillId="0" borderId="0" xfId="4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2" fontId="3" fillId="0" borderId="0" xfId="4" quotePrefix="1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4" fontId="1" fillId="0" borderId="0" xfId="0" applyNumberFormat="1" applyFont="1" applyFill="1" applyAlignment="1">
      <alignment horizontal="right"/>
    </xf>
    <xf numFmtId="2" fontId="0" fillId="0" borderId="0" xfId="4" applyNumberFormat="1" applyFont="1" applyFill="1" applyAlignment="1">
      <alignment horizontal="right"/>
    </xf>
    <xf numFmtId="0" fontId="0" fillId="0" borderId="0" xfId="0" applyFont="1"/>
    <xf numFmtId="0" fontId="0" fillId="0" borderId="0" xfId="0" applyFill="1"/>
    <xf numFmtId="2" fontId="3" fillId="0" borderId="0" xfId="4" applyNumberFormat="1" applyFont="1" applyFill="1" applyAlignment="1">
      <alignment horizontal="right"/>
    </xf>
    <xf numFmtId="2" fontId="3" fillId="0" borderId="0" xfId="0" applyNumberFormat="1" applyFont="1" applyAlignment="1">
      <alignment horizontal="right"/>
    </xf>
    <xf numFmtId="2" fontId="3" fillId="0" borderId="0" xfId="0" applyNumberFormat="1" applyFont="1" applyFill="1" applyAlignment="1">
      <alignment horizontal="right"/>
    </xf>
    <xf numFmtId="4" fontId="3" fillId="0" borderId="0" xfId="0" applyNumberFormat="1" applyFont="1" applyFill="1" applyAlignment="1">
      <alignment horizontal="right"/>
    </xf>
    <xf numFmtId="2" fontId="3" fillId="0" borderId="0" xfId="4" applyNumberFormat="1" applyFont="1" applyFill="1" applyAlignment="1">
      <alignment horizontal="right"/>
    </xf>
    <xf numFmtId="2" fontId="3" fillId="0" borderId="0" xfId="8" applyNumberFormat="1" applyFont="1" applyAlignment="1">
      <alignment horizontal="right"/>
    </xf>
    <xf numFmtId="2" fontId="3" fillId="0" borderId="0" xfId="8" applyNumberFormat="1" applyFont="1" applyFill="1" applyAlignment="1">
      <alignment horizontal="right"/>
    </xf>
    <xf numFmtId="4" fontId="3" fillId="0" borderId="0" xfId="8" applyNumberFormat="1" applyFont="1" applyFill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1">
    <cellStyle name="Comma0" xfId="1"/>
    <cellStyle name="Currency0" xfId="2"/>
    <cellStyle name="Date" xfId="3"/>
    <cellStyle name="Fixed" xfId="4"/>
    <cellStyle name="Heading 1" xfId="5" builtinId="16" customBuiltin="1"/>
    <cellStyle name="Heading 1 2" xfId="9"/>
    <cellStyle name="Heading 2" xfId="6" builtinId="17" customBuiltin="1"/>
    <cellStyle name="Heading 2 2" xfId="10"/>
    <cellStyle name="Normal" xfId="0" builtinId="0"/>
    <cellStyle name="Normal 2" xfId="8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S109"/>
  <sheetViews>
    <sheetView tabSelected="1" showOutlineSymbols="0" topLeftCell="A91" zoomScaleNormal="100" workbookViewId="0">
      <selection activeCell="A108" sqref="A108"/>
    </sheetView>
  </sheetViews>
  <sheetFormatPr defaultColWidth="0" defaultRowHeight="12.75" x14ac:dyDescent="0.2"/>
  <cols>
    <col min="1" max="1" width="37.85546875" style="17" customWidth="1"/>
    <col min="2" max="2" width="9.85546875" style="20" customWidth="1"/>
    <col min="3" max="3" width="12.85546875" style="20" customWidth="1"/>
    <col min="4" max="4" width="12.28515625" style="46" customWidth="1"/>
    <col min="5" max="5" width="11.42578125" style="20" customWidth="1"/>
    <col min="6" max="6" width="10.7109375" style="20" customWidth="1"/>
    <col min="7" max="7" width="16.140625" style="46" customWidth="1"/>
    <col min="8" max="9" width="10.85546875" style="62" customWidth="1"/>
    <col min="10" max="122" width="9.140625" style="17" customWidth="1"/>
    <col min="123" max="123" width="0" style="17" hidden="1" customWidth="1"/>
    <col min="124" max="131" width="9.140625" style="17" customWidth="1"/>
    <col min="132" max="134" width="0" style="17" hidden="1" customWidth="1"/>
    <col min="135" max="180" width="9.140625" style="17" customWidth="1"/>
    <col min="181" max="16384" width="0" style="17" hidden="1"/>
  </cols>
  <sheetData>
    <row r="1" spans="1:14" x14ac:dyDescent="0.2">
      <c r="A1" s="75" t="s">
        <v>35</v>
      </c>
      <c r="B1" s="75"/>
      <c r="C1" s="75"/>
      <c r="D1" s="75"/>
      <c r="E1" s="75"/>
      <c r="F1" s="75"/>
      <c r="G1" s="75"/>
      <c r="H1" s="75"/>
      <c r="I1" s="75"/>
    </row>
    <row r="2" spans="1:14" s="18" customFormat="1" x14ac:dyDescent="0.2">
      <c r="A2" s="76" t="s">
        <v>34</v>
      </c>
      <c r="B2" s="76"/>
      <c r="C2" s="76"/>
      <c r="D2" s="76"/>
      <c r="E2" s="76"/>
      <c r="F2" s="76"/>
      <c r="G2" s="76"/>
      <c r="H2" s="76"/>
      <c r="I2" s="76"/>
    </row>
    <row r="3" spans="1:14" x14ac:dyDescent="0.2">
      <c r="A3" s="75" t="s">
        <v>66</v>
      </c>
      <c r="B3" s="75"/>
      <c r="C3" s="75"/>
      <c r="D3" s="75"/>
      <c r="E3" s="75"/>
      <c r="F3" s="75"/>
      <c r="G3" s="75"/>
      <c r="H3" s="75"/>
      <c r="I3" s="75"/>
    </row>
    <row r="4" spans="1:14" s="18" customFormat="1" x14ac:dyDescent="0.2">
      <c r="A4" s="76" t="s">
        <v>39</v>
      </c>
      <c r="B4" s="76"/>
      <c r="C4" s="76"/>
      <c r="D4" s="76"/>
      <c r="E4" s="76"/>
      <c r="F4" s="76"/>
      <c r="G4" s="76"/>
      <c r="H4" s="76"/>
      <c r="I4" s="76"/>
    </row>
    <row r="5" spans="1:14" s="18" customFormat="1" x14ac:dyDescent="0.2">
      <c r="A5" s="15"/>
      <c r="B5" s="19"/>
      <c r="C5" s="19"/>
      <c r="D5" s="42"/>
      <c r="E5" s="20"/>
      <c r="F5" s="20"/>
      <c r="G5" s="42"/>
      <c r="H5" s="58"/>
      <c r="I5" s="58"/>
      <c r="J5" s="1"/>
      <c r="K5" s="1"/>
    </row>
    <row r="6" spans="1:14" x14ac:dyDescent="0.2">
      <c r="A6" s="15" t="s">
        <v>0</v>
      </c>
      <c r="B6" s="17"/>
      <c r="C6" s="17"/>
      <c r="D6" s="17"/>
      <c r="E6" s="17"/>
      <c r="F6" s="17"/>
      <c r="G6" s="17"/>
      <c r="H6" s="17"/>
      <c r="I6" s="19" t="s">
        <v>23</v>
      </c>
      <c r="J6" s="15"/>
      <c r="K6" s="15"/>
    </row>
    <row r="7" spans="1:14" x14ac:dyDescent="0.2">
      <c r="A7" s="15"/>
      <c r="B7" s="19" t="s">
        <v>30</v>
      </c>
      <c r="C7" s="19" t="s">
        <v>28</v>
      </c>
      <c r="D7" s="58"/>
      <c r="E7" s="19" t="s">
        <v>23</v>
      </c>
      <c r="F7" s="19" t="s">
        <v>23</v>
      </c>
      <c r="G7" s="58" t="s">
        <v>31</v>
      </c>
      <c r="H7" s="19" t="s">
        <v>36</v>
      </c>
      <c r="I7" s="19" t="s">
        <v>36</v>
      </c>
      <c r="J7" s="15"/>
      <c r="K7" s="15"/>
    </row>
    <row r="8" spans="1:14" s="18" customFormat="1" x14ac:dyDescent="0.2">
      <c r="A8" s="1"/>
      <c r="B8" s="3" t="s">
        <v>29</v>
      </c>
      <c r="C8" s="3" t="s">
        <v>29</v>
      </c>
      <c r="D8" s="58" t="s">
        <v>31</v>
      </c>
      <c r="E8" s="19" t="s">
        <v>36</v>
      </c>
      <c r="F8" s="19" t="s">
        <v>33</v>
      </c>
      <c r="G8" s="58" t="s">
        <v>26</v>
      </c>
      <c r="H8" s="58" t="s">
        <v>24</v>
      </c>
      <c r="I8" s="58" t="s">
        <v>24</v>
      </c>
      <c r="J8" s="1"/>
      <c r="K8" s="1"/>
    </row>
    <row r="9" spans="1:14" x14ac:dyDescent="0.2">
      <c r="A9" s="15" t="s">
        <v>1</v>
      </c>
      <c r="B9" s="19" t="s">
        <v>27</v>
      </c>
      <c r="C9" s="19" t="s">
        <v>27</v>
      </c>
      <c r="D9" s="58" t="s">
        <v>27</v>
      </c>
      <c r="E9" s="19" t="s">
        <v>27</v>
      </c>
      <c r="F9" s="19" t="s">
        <v>27</v>
      </c>
      <c r="G9" s="58" t="s">
        <v>32</v>
      </c>
      <c r="H9" s="58" t="s">
        <v>25</v>
      </c>
      <c r="I9" s="58" t="s">
        <v>25</v>
      </c>
      <c r="J9" s="15"/>
      <c r="K9" s="15"/>
    </row>
    <row r="10" spans="1:14" x14ac:dyDescent="0.2">
      <c r="A10" s="1"/>
      <c r="B10" s="21"/>
      <c r="D10" s="42"/>
      <c r="E10" s="21"/>
      <c r="F10" s="21"/>
      <c r="G10" s="42"/>
      <c r="H10" s="58"/>
      <c r="I10" s="58"/>
      <c r="J10" s="15"/>
      <c r="K10" s="15"/>
    </row>
    <row r="11" spans="1:14" s="18" customFormat="1" x14ac:dyDescent="0.2">
      <c r="A11" s="16" t="s">
        <v>57</v>
      </c>
      <c r="B11" s="5">
        <f>SUM(B13:B18)</f>
        <v>108</v>
      </c>
      <c r="C11" s="5">
        <f>SUM(C13:C18)</f>
        <v>57</v>
      </c>
      <c r="D11" s="31">
        <f>+B11+C11</f>
        <v>165</v>
      </c>
      <c r="E11" s="23">
        <f>SUM(E13:E18)</f>
        <v>108</v>
      </c>
      <c r="F11" s="23">
        <f>SUM(F13:F18)</f>
        <v>21.85</v>
      </c>
      <c r="G11" s="35">
        <f>+SUM(E11:F11)</f>
        <v>129.85</v>
      </c>
      <c r="H11" s="23">
        <f>SUM(H13:H18)</f>
        <v>35</v>
      </c>
      <c r="I11" s="23">
        <f>SUM(I13:I18)</f>
        <v>34.58</v>
      </c>
      <c r="J11" s="2"/>
      <c r="K11" s="2"/>
      <c r="L11" s="2"/>
      <c r="M11" s="2"/>
      <c r="N11" s="2"/>
    </row>
    <row r="12" spans="1:14" s="18" customFormat="1" x14ac:dyDescent="0.2">
      <c r="A12" s="2"/>
      <c r="B12" s="5"/>
      <c r="C12" s="5"/>
      <c r="D12" s="31"/>
      <c r="E12" s="23"/>
      <c r="F12" s="23"/>
      <c r="G12" s="35"/>
      <c r="H12" s="35"/>
      <c r="I12" s="35"/>
      <c r="J12" s="2"/>
      <c r="K12" s="2"/>
      <c r="L12" s="2"/>
      <c r="M12" s="2"/>
      <c r="N12" s="2"/>
    </row>
    <row r="13" spans="1:14" s="18" customFormat="1" x14ac:dyDescent="0.2">
      <c r="A13" t="s">
        <v>56</v>
      </c>
      <c r="B13" s="67">
        <v>8</v>
      </c>
      <c r="C13" s="67">
        <v>0</v>
      </c>
      <c r="D13" s="32">
        <f t="shared" ref="D13:D18" si="0">+B13+C13</f>
        <v>8</v>
      </c>
      <c r="E13" s="69">
        <v>8</v>
      </c>
      <c r="F13" s="68">
        <v>0</v>
      </c>
      <c r="G13" s="34">
        <f t="shared" ref="G13:G18" si="1">+SUM(E13:F13)</f>
        <v>8</v>
      </c>
      <c r="H13" s="70">
        <v>20</v>
      </c>
      <c r="I13" s="70">
        <v>19.829999999999998</v>
      </c>
      <c r="J13" s="2"/>
      <c r="K13" s="2"/>
      <c r="L13" s="2"/>
      <c r="M13" s="2"/>
      <c r="N13" s="2"/>
    </row>
    <row r="14" spans="1:14" x14ac:dyDescent="0.2">
      <c r="A14" t="s">
        <v>79</v>
      </c>
      <c r="B14" s="67">
        <v>26</v>
      </c>
      <c r="C14" s="67">
        <v>11</v>
      </c>
      <c r="D14" s="32">
        <f t="shared" si="0"/>
        <v>37</v>
      </c>
      <c r="E14" s="69">
        <v>26</v>
      </c>
      <c r="F14" s="68">
        <v>5.23</v>
      </c>
      <c r="G14" s="34">
        <f t="shared" si="1"/>
        <v>31.23</v>
      </c>
      <c r="H14" s="70">
        <v>6</v>
      </c>
      <c r="I14" s="70">
        <v>6</v>
      </c>
    </row>
    <row r="15" spans="1:14" x14ac:dyDescent="0.2">
      <c r="A15" s="17" t="s">
        <v>78</v>
      </c>
      <c r="B15" s="67">
        <v>31</v>
      </c>
      <c r="C15" s="67">
        <v>9</v>
      </c>
      <c r="D15" s="32">
        <f t="shared" si="0"/>
        <v>40</v>
      </c>
      <c r="E15" s="69">
        <v>31</v>
      </c>
      <c r="F15" s="68">
        <v>4.45</v>
      </c>
      <c r="G15" s="34">
        <f t="shared" si="1"/>
        <v>35.450000000000003</v>
      </c>
      <c r="H15" s="70">
        <v>5</v>
      </c>
      <c r="I15" s="70">
        <v>5</v>
      </c>
    </row>
    <row r="16" spans="1:14" x14ac:dyDescent="0.2">
      <c r="A16" t="s">
        <v>51</v>
      </c>
      <c r="B16" s="67">
        <v>9</v>
      </c>
      <c r="C16" s="67">
        <v>9</v>
      </c>
      <c r="D16" s="32">
        <f t="shared" si="0"/>
        <v>18</v>
      </c>
      <c r="E16" s="69">
        <v>9</v>
      </c>
      <c r="F16" s="68">
        <v>3.11</v>
      </c>
      <c r="G16" s="34">
        <f t="shared" si="1"/>
        <v>12.11</v>
      </c>
      <c r="H16" s="70">
        <v>1</v>
      </c>
      <c r="I16" s="70">
        <v>1</v>
      </c>
    </row>
    <row r="17" spans="1:14" x14ac:dyDescent="0.2">
      <c r="A17" s="17" t="s">
        <v>6</v>
      </c>
      <c r="B17" s="67">
        <v>21</v>
      </c>
      <c r="C17" s="67">
        <v>24</v>
      </c>
      <c r="D17" s="32">
        <f t="shared" si="0"/>
        <v>45</v>
      </c>
      <c r="E17" s="69">
        <v>21</v>
      </c>
      <c r="F17" s="68">
        <v>7.48</v>
      </c>
      <c r="G17" s="34">
        <f t="shared" si="1"/>
        <v>28.48</v>
      </c>
      <c r="H17" s="70">
        <v>2</v>
      </c>
      <c r="I17" s="70">
        <v>1.75</v>
      </c>
    </row>
    <row r="18" spans="1:14" x14ac:dyDescent="0.2">
      <c r="A18" t="s">
        <v>52</v>
      </c>
      <c r="B18" s="67">
        <v>13</v>
      </c>
      <c r="C18" s="67">
        <v>4</v>
      </c>
      <c r="D18" s="32">
        <f t="shared" si="0"/>
        <v>17</v>
      </c>
      <c r="E18" s="69">
        <v>13</v>
      </c>
      <c r="F18" s="68">
        <v>1.58</v>
      </c>
      <c r="G18" s="34">
        <f t="shared" si="1"/>
        <v>14.58</v>
      </c>
      <c r="H18" s="70">
        <v>1</v>
      </c>
      <c r="I18" s="70">
        <v>1</v>
      </c>
    </row>
    <row r="19" spans="1:14" s="18" customFormat="1" x14ac:dyDescent="0.2">
      <c r="A19" s="2"/>
      <c r="B19" s="5"/>
      <c r="C19" s="5"/>
      <c r="D19" s="31"/>
      <c r="E19" s="23"/>
      <c r="F19" s="23"/>
      <c r="G19" s="35"/>
      <c r="H19" s="35"/>
      <c r="I19" s="35"/>
      <c r="J19" s="2"/>
      <c r="K19" s="2"/>
      <c r="L19" s="2"/>
      <c r="M19" s="2"/>
      <c r="N19" s="2"/>
    </row>
    <row r="20" spans="1:14" s="18" customFormat="1" x14ac:dyDescent="0.2">
      <c r="A20" s="16"/>
      <c r="B20" s="22"/>
      <c r="C20" s="23"/>
      <c r="D20" s="30"/>
      <c r="E20" s="25"/>
      <c r="F20" s="25"/>
      <c r="G20" s="35"/>
      <c r="H20" s="35"/>
      <c r="I20" s="35"/>
      <c r="J20" s="2"/>
      <c r="K20" s="2"/>
      <c r="L20" s="2"/>
      <c r="M20" s="2"/>
      <c r="N20" s="2"/>
    </row>
    <row r="21" spans="1:14" x14ac:dyDescent="0.2">
      <c r="A21" s="16" t="s">
        <v>58</v>
      </c>
      <c r="B21" s="24">
        <f>SUM(B23:B42)</f>
        <v>495</v>
      </c>
      <c r="C21" s="24">
        <f>SUM(C23:C42)</f>
        <v>204</v>
      </c>
      <c r="D21" s="31">
        <f>+B21+C21</f>
        <v>699</v>
      </c>
      <c r="E21" s="24">
        <f>SUM(E23:E42)</f>
        <v>494.92</v>
      </c>
      <c r="F21" s="24">
        <f>SUM(F23:F42)</f>
        <v>113.63</v>
      </c>
      <c r="G21" s="35">
        <f>+SUM(E21:F21)</f>
        <v>608.54999999999995</v>
      </c>
      <c r="H21" s="35">
        <f>SUM(H23:H42)</f>
        <v>108</v>
      </c>
      <c r="I21" s="35">
        <f>SUM(I23:I42)</f>
        <v>106.13</v>
      </c>
      <c r="J21" s="16"/>
      <c r="K21" s="16"/>
      <c r="L21" s="16"/>
      <c r="M21" s="16"/>
      <c r="N21" s="16"/>
    </row>
    <row r="22" spans="1:14" x14ac:dyDescent="0.2">
      <c r="B22" s="7"/>
      <c r="C22" s="8"/>
      <c r="D22" s="32"/>
      <c r="E22" s="11"/>
      <c r="F22" s="11"/>
      <c r="G22" s="34"/>
      <c r="H22" s="34"/>
      <c r="I22" s="34"/>
    </row>
    <row r="23" spans="1:14" x14ac:dyDescent="0.2">
      <c r="A23" t="s">
        <v>59</v>
      </c>
      <c r="B23" s="71">
        <v>1</v>
      </c>
      <c r="C23" s="71">
        <v>18</v>
      </c>
      <c r="D23" s="32">
        <f t="shared" ref="D23:D42" si="2">+B23+C23</f>
        <v>19</v>
      </c>
      <c r="E23" s="73">
        <v>1</v>
      </c>
      <c r="F23" s="72">
        <f>4.96+0.68+4.96</f>
        <v>10.6</v>
      </c>
      <c r="G23" s="34">
        <f t="shared" ref="G23:G42" si="3">+SUM(E23:F23)</f>
        <v>11.6</v>
      </c>
      <c r="H23" s="74">
        <v>34</v>
      </c>
      <c r="I23" s="74">
        <v>34</v>
      </c>
    </row>
    <row r="24" spans="1:14" s="41" customFormat="1" x14ac:dyDescent="0.2">
      <c r="A24" s="41" t="s">
        <v>40</v>
      </c>
      <c r="B24" s="71">
        <v>9</v>
      </c>
      <c r="C24" s="71">
        <v>4</v>
      </c>
      <c r="D24" s="32">
        <f t="shared" si="2"/>
        <v>13</v>
      </c>
      <c r="E24" s="73">
        <v>9</v>
      </c>
      <c r="F24" s="73">
        <v>1.82</v>
      </c>
      <c r="G24" s="34">
        <f t="shared" si="3"/>
        <v>10.82</v>
      </c>
      <c r="H24" s="74">
        <v>1</v>
      </c>
      <c r="I24" s="74">
        <v>1</v>
      </c>
    </row>
    <row r="25" spans="1:14" x14ac:dyDescent="0.2">
      <c r="A25" s="17" t="s">
        <v>48</v>
      </c>
      <c r="B25" s="71">
        <v>13</v>
      </c>
      <c r="C25" s="71">
        <v>8</v>
      </c>
      <c r="D25" s="32">
        <f t="shared" si="2"/>
        <v>21</v>
      </c>
      <c r="E25" s="73">
        <v>13</v>
      </c>
      <c r="F25" s="72">
        <v>4.8099999999999996</v>
      </c>
      <c r="G25" s="34">
        <f t="shared" si="3"/>
        <v>17.809999999999999</v>
      </c>
      <c r="H25" s="74">
        <v>1</v>
      </c>
      <c r="I25" s="74">
        <v>1</v>
      </c>
    </row>
    <row r="26" spans="1:14" x14ac:dyDescent="0.2">
      <c r="A26" s="17" t="s">
        <v>80</v>
      </c>
      <c r="B26" s="71">
        <v>33</v>
      </c>
      <c r="C26" s="71">
        <v>9</v>
      </c>
      <c r="D26" s="32">
        <f t="shared" si="2"/>
        <v>42</v>
      </c>
      <c r="E26" s="73">
        <v>33</v>
      </c>
      <c r="F26" s="72">
        <v>4.3</v>
      </c>
      <c r="G26" s="34">
        <f t="shared" si="3"/>
        <v>37.299999999999997</v>
      </c>
      <c r="H26" s="74">
        <v>14</v>
      </c>
      <c r="I26" s="74">
        <v>13.25</v>
      </c>
    </row>
    <row r="27" spans="1:14" x14ac:dyDescent="0.2">
      <c r="A27" s="17" t="s">
        <v>2</v>
      </c>
      <c r="B27" s="71">
        <v>25</v>
      </c>
      <c r="C27" s="71">
        <v>7</v>
      </c>
      <c r="D27" s="32">
        <f t="shared" si="2"/>
        <v>32</v>
      </c>
      <c r="E27" s="73">
        <v>25</v>
      </c>
      <c r="F27" s="72">
        <v>2.73</v>
      </c>
      <c r="G27" s="34">
        <f t="shared" si="3"/>
        <v>27.73</v>
      </c>
      <c r="H27" s="74">
        <v>8</v>
      </c>
      <c r="I27" s="74">
        <v>8</v>
      </c>
    </row>
    <row r="28" spans="1:14" x14ac:dyDescent="0.2">
      <c r="A28" s="17" t="s">
        <v>3</v>
      </c>
      <c r="B28" s="71">
        <v>29</v>
      </c>
      <c r="C28" s="71">
        <v>19</v>
      </c>
      <c r="D28" s="32">
        <f t="shared" si="2"/>
        <v>48</v>
      </c>
      <c r="E28" s="73">
        <v>29</v>
      </c>
      <c r="F28" s="72">
        <v>11.96</v>
      </c>
      <c r="G28" s="34">
        <f t="shared" si="3"/>
        <v>40.96</v>
      </c>
      <c r="H28" s="74">
        <v>2</v>
      </c>
      <c r="I28" s="74">
        <v>2</v>
      </c>
    </row>
    <row r="29" spans="1:14" x14ac:dyDescent="0.2">
      <c r="A29" s="17" t="s">
        <v>75</v>
      </c>
      <c r="B29" s="71">
        <v>18</v>
      </c>
      <c r="C29" s="71">
        <v>12</v>
      </c>
      <c r="D29" s="32">
        <f t="shared" si="2"/>
        <v>30</v>
      </c>
      <c r="E29" s="73">
        <v>18</v>
      </c>
      <c r="F29" s="72">
        <v>3.86</v>
      </c>
      <c r="G29" s="34">
        <f t="shared" si="3"/>
        <v>21.86</v>
      </c>
      <c r="H29" s="74">
        <v>2</v>
      </c>
      <c r="I29" s="74">
        <v>1.75</v>
      </c>
    </row>
    <row r="30" spans="1:14" x14ac:dyDescent="0.2">
      <c r="A30" s="17" t="s">
        <v>4</v>
      </c>
      <c r="B30" s="71">
        <v>33</v>
      </c>
      <c r="C30" s="71">
        <v>15</v>
      </c>
      <c r="D30" s="32">
        <f t="shared" si="2"/>
        <v>48</v>
      </c>
      <c r="E30" s="73">
        <v>33</v>
      </c>
      <c r="F30" s="72">
        <v>7.03</v>
      </c>
      <c r="G30" s="34">
        <f t="shared" si="3"/>
        <v>40.03</v>
      </c>
      <c r="H30" s="74">
        <v>4</v>
      </c>
      <c r="I30" s="74">
        <v>4</v>
      </c>
    </row>
    <row r="31" spans="1:14" x14ac:dyDescent="0.2">
      <c r="A31" s="17" t="s">
        <v>82</v>
      </c>
      <c r="B31" s="71">
        <v>35</v>
      </c>
      <c r="C31" s="71">
        <v>7</v>
      </c>
      <c r="D31" s="32">
        <f t="shared" si="2"/>
        <v>42</v>
      </c>
      <c r="E31" s="73">
        <v>35</v>
      </c>
      <c r="F31" s="72">
        <v>2.78</v>
      </c>
      <c r="G31" s="34">
        <f t="shared" si="3"/>
        <v>37.78</v>
      </c>
      <c r="H31" s="74">
        <v>6</v>
      </c>
      <c r="I31" s="74">
        <v>6</v>
      </c>
    </row>
    <row r="32" spans="1:14" x14ac:dyDescent="0.2">
      <c r="A32" s="65" t="s">
        <v>77</v>
      </c>
      <c r="B32" s="71">
        <v>8</v>
      </c>
      <c r="C32" s="71">
        <v>4</v>
      </c>
      <c r="D32" s="32">
        <f t="shared" si="2"/>
        <v>12</v>
      </c>
      <c r="E32" s="73">
        <v>8</v>
      </c>
      <c r="F32" s="72">
        <v>2.48</v>
      </c>
      <c r="G32" s="34">
        <f t="shared" si="3"/>
        <v>10.48</v>
      </c>
      <c r="H32" s="74">
        <v>1</v>
      </c>
      <c r="I32" s="74">
        <v>1</v>
      </c>
    </row>
    <row r="33" spans="1:9" x14ac:dyDescent="0.2">
      <c r="A33" s="17" t="s">
        <v>5</v>
      </c>
      <c r="B33" s="71">
        <v>32</v>
      </c>
      <c r="C33" s="71">
        <v>15</v>
      </c>
      <c r="D33" s="32">
        <f t="shared" si="2"/>
        <v>47</v>
      </c>
      <c r="E33" s="73">
        <v>32</v>
      </c>
      <c r="F33" s="72">
        <v>9.75</v>
      </c>
      <c r="G33" s="34">
        <f t="shared" si="3"/>
        <v>41.75</v>
      </c>
      <c r="H33" s="74">
        <v>2</v>
      </c>
      <c r="I33" s="74">
        <v>2</v>
      </c>
    </row>
    <row r="34" spans="1:9" x14ac:dyDescent="0.2">
      <c r="A34" s="17" t="s">
        <v>83</v>
      </c>
      <c r="B34" s="71">
        <v>48</v>
      </c>
      <c r="C34" s="71">
        <v>21</v>
      </c>
      <c r="D34" s="32">
        <f t="shared" si="2"/>
        <v>69</v>
      </c>
      <c r="E34" s="73">
        <v>48</v>
      </c>
      <c r="F34" s="72">
        <v>16.91</v>
      </c>
      <c r="G34" s="34">
        <f t="shared" si="3"/>
        <v>64.91</v>
      </c>
      <c r="H34" s="74">
        <v>6</v>
      </c>
      <c r="I34" s="74">
        <v>5.5</v>
      </c>
    </row>
    <row r="35" spans="1:9" x14ac:dyDescent="0.2">
      <c r="A35" s="17" t="s">
        <v>84</v>
      </c>
      <c r="B35" s="71">
        <v>55</v>
      </c>
      <c r="C35" s="71">
        <v>22</v>
      </c>
      <c r="D35" s="32">
        <f t="shared" si="2"/>
        <v>77</v>
      </c>
      <c r="E35" s="73">
        <v>55</v>
      </c>
      <c r="F35" s="72">
        <v>13.27</v>
      </c>
      <c r="G35" s="34">
        <f t="shared" si="3"/>
        <v>68.27</v>
      </c>
      <c r="H35" s="74">
        <v>4</v>
      </c>
      <c r="I35" s="74">
        <v>4</v>
      </c>
    </row>
    <row r="36" spans="1:9" x14ac:dyDescent="0.2">
      <c r="A36" s="17" t="s">
        <v>7</v>
      </c>
      <c r="B36" s="71">
        <v>12</v>
      </c>
      <c r="C36" s="71">
        <v>6</v>
      </c>
      <c r="D36" s="32">
        <f t="shared" si="2"/>
        <v>18</v>
      </c>
      <c r="E36" s="73">
        <v>12</v>
      </c>
      <c r="F36" s="72">
        <v>4.3600000000000003</v>
      </c>
      <c r="G36" s="34">
        <f t="shared" si="3"/>
        <v>16.36</v>
      </c>
      <c r="H36" s="74">
        <v>1</v>
      </c>
      <c r="I36" s="74">
        <v>1</v>
      </c>
    </row>
    <row r="37" spans="1:9" x14ac:dyDescent="0.2">
      <c r="A37" s="17" t="s">
        <v>81</v>
      </c>
      <c r="B37" s="71">
        <v>24</v>
      </c>
      <c r="C37" s="71">
        <v>0</v>
      </c>
      <c r="D37" s="32">
        <f t="shared" si="2"/>
        <v>24</v>
      </c>
      <c r="E37" s="73">
        <v>23.92</v>
      </c>
      <c r="F37" s="72">
        <v>0</v>
      </c>
      <c r="G37" s="34">
        <f t="shared" si="3"/>
        <v>23.92</v>
      </c>
      <c r="H37" s="74">
        <v>7</v>
      </c>
      <c r="I37" s="74">
        <v>7</v>
      </c>
    </row>
    <row r="38" spans="1:9" x14ac:dyDescent="0.2">
      <c r="A38" s="17" t="s">
        <v>85</v>
      </c>
      <c r="B38" s="71">
        <v>23</v>
      </c>
      <c r="C38" s="71">
        <v>15</v>
      </c>
      <c r="D38" s="32">
        <f t="shared" si="2"/>
        <v>38</v>
      </c>
      <c r="E38" s="73">
        <v>23</v>
      </c>
      <c r="F38" s="72">
        <v>4.6900000000000004</v>
      </c>
      <c r="G38" s="34">
        <f t="shared" si="3"/>
        <v>27.69</v>
      </c>
      <c r="H38" s="74">
        <v>5</v>
      </c>
      <c r="I38" s="74">
        <v>4.63</v>
      </c>
    </row>
    <row r="39" spans="1:9" x14ac:dyDescent="0.2">
      <c r="A39" s="17" t="s">
        <v>86</v>
      </c>
      <c r="B39" s="71">
        <v>33</v>
      </c>
      <c r="C39" s="71">
        <v>9</v>
      </c>
      <c r="D39" s="32">
        <f t="shared" si="2"/>
        <v>42</v>
      </c>
      <c r="E39" s="73">
        <v>33</v>
      </c>
      <c r="F39" s="72">
        <v>5.0199999999999996</v>
      </c>
      <c r="G39" s="34">
        <f t="shared" si="3"/>
        <v>38.019999999999996</v>
      </c>
      <c r="H39" s="74">
        <v>4</v>
      </c>
      <c r="I39" s="74">
        <v>4</v>
      </c>
    </row>
    <row r="40" spans="1:9" x14ac:dyDescent="0.2">
      <c r="A40" s="17" t="s">
        <v>8</v>
      </c>
      <c r="B40" s="71">
        <v>15</v>
      </c>
      <c r="C40" s="71">
        <v>3</v>
      </c>
      <c r="D40" s="32">
        <f t="shared" si="2"/>
        <v>18</v>
      </c>
      <c r="E40" s="73">
        <v>15</v>
      </c>
      <c r="F40" s="72">
        <v>2.2599999999999998</v>
      </c>
      <c r="G40" s="34">
        <f t="shared" si="3"/>
        <v>17.259999999999998</v>
      </c>
      <c r="H40" s="74">
        <v>1</v>
      </c>
      <c r="I40" s="74">
        <v>1</v>
      </c>
    </row>
    <row r="41" spans="1:9" x14ac:dyDescent="0.2">
      <c r="A41" s="17" t="s">
        <v>74</v>
      </c>
      <c r="B41" s="71">
        <v>22</v>
      </c>
      <c r="C41" s="71">
        <v>9</v>
      </c>
      <c r="D41" s="32">
        <f t="shared" si="2"/>
        <v>31</v>
      </c>
      <c r="E41" s="73">
        <v>22</v>
      </c>
      <c r="F41" s="72">
        <v>4.47</v>
      </c>
      <c r="G41" s="34">
        <f t="shared" si="3"/>
        <v>26.47</v>
      </c>
      <c r="H41" s="74">
        <v>3</v>
      </c>
      <c r="I41" s="74">
        <v>3</v>
      </c>
    </row>
    <row r="42" spans="1:9" x14ac:dyDescent="0.2">
      <c r="A42" s="65" t="s">
        <v>62</v>
      </c>
      <c r="B42" s="71">
        <v>27</v>
      </c>
      <c r="C42" s="71">
        <v>1</v>
      </c>
      <c r="D42" s="32">
        <f t="shared" si="2"/>
        <v>28</v>
      </c>
      <c r="E42" s="73">
        <v>27</v>
      </c>
      <c r="F42" s="72">
        <v>0.53</v>
      </c>
      <c r="G42" s="34">
        <f t="shared" si="3"/>
        <v>27.53</v>
      </c>
      <c r="H42" s="74">
        <v>2</v>
      </c>
      <c r="I42" s="74">
        <v>2</v>
      </c>
    </row>
    <row r="44" spans="1:9" x14ac:dyDescent="0.2">
      <c r="A44" s="2"/>
      <c r="B44" s="6"/>
      <c r="C44" s="5"/>
      <c r="D44" s="43"/>
      <c r="E44" s="25"/>
      <c r="F44" s="25"/>
      <c r="G44" s="48"/>
      <c r="H44" s="33"/>
      <c r="I44" s="33"/>
    </row>
    <row r="45" spans="1:9" s="18" customFormat="1" x14ac:dyDescent="0.2">
      <c r="A45" s="16" t="s">
        <v>60</v>
      </c>
      <c r="B45" s="5">
        <f>SUM(B47:B53)</f>
        <v>100</v>
      </c>
      <c r="C45" s="5">
        <f>SUM(C47:C53)</f>
        <v>37</v>
      </c>
      <c r="D45" s="31">
        <f>+B45+C45</f>
        <v>137</v>
      </c>
      <c r="E45" s="23">
        <f>SUM(E47:E53)</f>
        <v>100</v>
      </c>
      <c r="F45" s="23">
        <f>SUM(F47:F53)</f>
        <v>14.870000000000001</v>
      </c>
      <c r="G45" s="31">
        <f>+E45+F45</f>
        <v>114.87</v>
      </c>
      <c r="H45" s="30">
        <f>SUM(H47:H53)</f>
        <v>27</v>
      </c>
      <c r="I45" s="30">
        <f>SUM(I47:I53)</f>
        <v>27</v>
      </c>
    </row>
    <row r="46" spans="1:9" s="18" customFormat="1" x14ac:dyDescent="0.2">
      <c r="B46" s="26"/>
      <c r="C46" s="26"/>
      <c r="D46" s="44"/>
      <c r="E46" s="25"/>
      <c r="F46" s="25"/>
      <c r="G46" s="45"/>
      <c r="H46" s="52"/>
      <c r="I46" s="52"/>
    </row>
    <row r="47" spans="1:9" s="18" customFormat="1" x14ac:dyDescent="0.2">
      <c r="A47" s="65" t="s">
        <v>61</v>
      </c>
      <c r="B47" s="26">
        <v>1</v>
      </c>
      <c r="C47" s="26">
        <v>1</v>
      </c>
      <c r="D47" s="34">
        <f>+SUM(B47:C47)</f>
        <v>2</v>
      </c>
      <c r="E47" s="11">
        <v>1</v>
      </c>
      <c r="F47" s="11">
        <v>0.33</v>
      </c>
      <c r="G47" s="34">
        <f t="shared" ref="G47:G53" si="4">+SUM(E47:F47)</f>
        <v>1.33</v>
      </c>
      <c r="H47" s="52">
        <v>27</v>
      </c>
      <c r="I47" s="52">
        <v>27</v>
      </c>
    </row>
    <row r="48" spans="1:9" s="18" customFormat="1" x14ac:dyDescent="0.2">
      <c r="A48" s="17" t="s">
        <v>76</v>
      </c>
      <c r="B48" s="26">
        <v>15</v>
      </c>
      <c r="C48" s="26">
        <v>7</v>
      </c>
      <c r="D48" s="32">
        <f t="shared" ref="D48:D53" si="5">+B48+C48</f>
        <v>22</v>
      </c>
      <c r="E48" s="11">
        <v>15</v>
      </c>
      <c r="F48" s="11">
        <v>3.04</v>
      </c>
      <c r="G48" s="34">
        <f t="shared" si="4"/>
        <v>18.04</v>
      </c>
      <c r="H48" s="52">
        <v>0</v>
      </c>
      <c r="I48" s="52">
        <v>0</v>
      </c>
    </row>
    <row r="49" spans="1:17" s="18" customFormat="1" x14ac:dyDescent="0.2">
      <c r="A49" s="18" t="s">
        <v>41</v>
      </c>
      <c r="B49" s="26">
        <v>19</v>
      </c>
      <c r="C49" s="26">
        <v>5</v>
      </c>
      <c r="D49" s="32">
        <f t="shared" si="5"/>
        <v>24</v>
      </c>
      <c r="E49" s="11">
        <v>19</v>
      </c>
      <c r="F49" s="11">
        <v>1.82</v>
      </c>
      <c r="G49" s="34">
        <f t="shared" si="4"/>
        <v>20.82</v>
      </c>
      <c r="H49" s="52">
        <v>0</v>
      </c>
      <c r="I49" s="52">
        <v>0</v>
      </c>
    </row>
    <row r="50" spans="1:17" s="18" customFormat="1" x14ac:dyDescent="0.2">
      <c r="A50" s="18" t="s">
        <v>9</v>
      </c>
      <c r="B50" s="26">
        <v>19</v>
      </c>
      <c r="C50" s="26">
        <v>6</v>
      </c>
      <c r="D50" s="32">
        <f t="shared" si="5"/>
        <v>25</v>
      </c>
      <c r="E50" s="11">
        <v>19</v>
      </c>
      <c r="F50" s="11">
        <v>2.82</v>
      </c>
      <c r="G50" s="34">
        <f t="shared" si="4"/>
        <v>21.82</v>
      </c>
      <c r="H50" s="52">
        <v>0</v>
      </c>
      <c r="I50" s="52">
        <v>0</v>
      </c>
    </row>
    <row r="51" spans="1:17" s="18" customFormat="1" x14ac:dyDescent="0.2">
      <c r="A51" s="18" t="s">
        <v>49</v>
      </c>
      <c r="B51" s="26">
        <v>19</v>
      </c>
      <c r="C51" s="26">
        <v>6</v>
      </c>
      <c r="D51" s="32">
        <f t="shared" si="5"/>
        <v>25</v>
      </c>
      <c r="E51" s="11">
        <v>19</v>
      </c>
      <c r="F51" s="11">
        <v>2.5</v>
      </c>
      <c r="G51" s="34">
        <f t="shared" si="4"/>
        <v>21.5</v>
      </c>
      <c r="H51" s="52">
        <v>0</v>
      </c>
      <c r="I51" s="52">
        <v>0</v>
      </c>
    </row>
    <row r="52" spans="1:17" s="18" customFormat="1" x14ac:dyDescent="0.2">
      <c r="A52" s="17" t="s">
        <v>73</v>
      </c>
      <c r="B52" s="26">
        <v>17</v>
      </c>
      <c r="C52" s="26">
        <v>5</v>
      </c>
      <c r="D52" s="32">
        <f t="shared" si="5"/>
        <v>22</v>
      </c>
      <c r="E52" s="11">
        <v>17</v>
      </c>
      <c r="F52" s="11">
        <v>1.81</v>
      </c>
      <c r="G52" s="34">
        <f t="shared" si="4"/>
        <v>18.809999999999999</v>
      </c>
      <c r="H52" s="52">
        <v>0</v>
      </c>
      <c r="I52" s="52">
        <v>0</v>
      </c>
    </row>
    <row r="53" spans="1:17" s="18" customFormat="1" x14ac:dyDescent="0.2">
      <c r="A53" s="18" t="s">
        <v>10</v>
      </c>
      <c r="B53" s="26">
        <v>10</v>
      </c>
      <c r="C53" s="26">
        <v>7</v>
      </c>
      <c r="D53" s="32">
        <f t="shared" si="5"/>
        <v>17</v>
      </c>
      <c r="E53" s="11">
        <v>10</v>
      </c>
      <c r="F53" s="11">
        <v>2.5499999999999998</v>
      </c>
      <c r="G53" s="34">
        <f t="shared" si="4"/>
        <v>12.55</v>
      </c>
      <c r="H53" s="52">
        <v>0</v>
      </c>
      <c r="I53" s="52">
        <v>0</v>
      </c>
    </row>
    <row r="54" spans="1:17" s="18" customFormat="1" x14ac:dyDescent="0.2">
      <c r="B54" s="26"/>
      <c r="C54" s="26"/>
      <c r="D54" s="44"/>
      <c r="E54" s="25"/>
      <c r="F54" s="25"/>
      <c r="G54" s="45"/>
      <c r="H54" s="52"/>
      <c r="I54" s="52"/>
    </row>
    <row r="55" spans="1:17" s="18" customFormat="1" x14ac:dyDescent="0.2">
      <c r="B55" s="26"/>
      <c r="C55" s="26"/>
      <c r="D55" s="44"/>
      <c r="E55" s="25"/>
      <c r="F55" s="25"/>
      <c r="G55" s="45"/>
      <c r="H55" s="52"/>
      <c r="I55" s="52"/>
    </row>
    <row r="56" spans="1:17" s="37" customFormat="1" x14ac:dyDescent="0.2">
      <c r="A56" s="38" t="s">
        <v>46</v>
      </c>
      <c r="B56" s="39">
        <f>SUM(B58:B61)</f>
        <v>75</v>
      </c>
      <c r="C56" s="54">
        <f>SUM(C58:C61)</f>
        <v>34</v>
      </c>
      <c r="D56" s="30">
        <f>+B56+C56</f>
        <v>109</v>
      </c>
      <c r="E56" s="39">
        <f>SUM(E58:E61)</f>
        <v>75</v>
      </c>
      <c r="F56" s="54">
        <f>SUM(F58:F61)</f>
        <v>13.99</v>
      </c>
      <c r="G56" s="30">
        <f>+E56+F56</f>
        <v>88.99</v>
      </c>
      <c r="H56" s="39">
        <f>SUM(H58:H61)</f>
        <v>49</v>
      </c>
      <c r="I56" s="39">
        <f>SUM(I58:I61)</f>
        <v>49</v>
      </c>
      <c r="J56" s="40"/>
      <c r="K56" s="40"/>
      <c r="L56" s="40"/>
      <c r="M56" s="40"/>
      <c r="N56" s="40"/>
      <c r="O56" s="40"/>
      <c r="P56" s="40"/>
      <c r="Q56" s="40"/>
    </row>
    <row r="57" spans="1:17" s="37" customFormat="1" x14ac:dyDescent="0.2">
      <c r="A57" s="38"/>
      <c r="B57" s="50"/>
      <c r="C57" s="50"/>
      <c r="D57" s="43"/>
      <c r="E57" s="50"/>
      <c r="F57" s="50"/>
      <c r="G57" s="43"/>
      <c r="H57" s="39"/>
      <c r="I57" s="39"/>
      <c r="J57" s="40"/>
      <c r="K57" s="40"/>
      <c r="L57" s="40"/>
      <c r="M57" s="40"/>
      <c r="N57" s="40"/>
      <c r="O57" s="40"/>
      <c r="P57" s="40"/>
      <c r="Q57" s="40"/>
    </row>
    <row r="58" spans="1:17" s="41" customFormat="1" x14ac:dyDescent="0.2">
      <c r="A58" s="66" t="s">
        <v>55</v>
      </c>
      <c r="B58" s="32">
        <v>1</v>
      </c>
      <c r="C58" s="32">
        <v>3</v>
      </c>
      <c r="D58" s="32">
        <f>+B58+C58</f>
        <v>4</v>
      </c>
      <c r="E58" s="34">
        <v>1</v>
      </c>
      <c r="F58" s="34">
        <v>1.1299999999999999</v>
      </c>
      <c r="G58" s="34">
        <f>+SUM(E58:F58)</f>
        <v>2.13</v>
      </c>
      <c r="H58" s="34">
        <v>26</v>
      </c>
      <c r="I58" s="34">
        <v>26</v>
      </c>
    </row>
    <row r="59" spans="1:17" s="37" customFormat="1" x14ac:dyDescent="0.2">
      <c r="A59" s="41" t="s">
        <v>87</v>
      </c>
      <c r="B59" s="56">
        <v>18</v>
      </c>
      <c r="C59" s="56">
        <v>2</v>
      </c>
      <c r="D59" s="32">
        <f>+B59+C59</f>
        <v>20</v>
      </c>
      <c r="E59" s="56">
        <v>18</v>
      </c>
      <c r="F59" s="56">
        <v>0.98</v>
      </c>
      <c r="G59" s="34">
        <f>+SUM(E59:F59)</f>
        <v>18.98</v>
      </c>
      <c r="H59" s="60">
        <v>15</v>
      </c>
      <c r="I59" s="60">
        <v>15</v>
      </c>
      <c r="J59" s="40"/>
      <c r="K59" s="40"/>
      <c r="L59" s="40"/>
      <c r="M59" s="40"/>
      <c r="N59" s="40"/>
      <c r="O59" s="40"/>
      <c r="P59" s="40"/>
      <c r="Q59" s="40"/>
    </row>
    <row r="60" spans="1:17" s="41" customFormat="1" x14ac:dyDescent="0.2">
      <c r="A60" s="41" t="s">
        <v>15</v>
      </c>
      <c r="B60" s="32">
        <v>33</v>
      </c>
      <c r="C60" s="32">
        <v>15</v>
      </c>
      <c r="D60" s="32">
        <f>+B60+C60</f>
        <v>48</v>
      </c>
      <c r="E60" s="34">
        <v>33</v>
      </c>
      <c r="F60" s="34">
        <v>6.89</v>
      </c>
      <c r="G60" s="34">
        <f>+SUM(E60:F60)</f>
        <v>39.89</v>
      </c>
      <c r="H60" s="34">
        <v>5</v>
      </c>
      <c r="I60" s="34">
        <v>5</v>
      </c>
    </row>
    <row r="61" spans="1:17" s="41" customFormat="1" x14ac:dyDescent="0.2">
      <c r="A61" s="41" t="s">
        <v>21</v>
      </c>
      <c r="B61" s="32">
        <v>23</v>
      </c>
      <c r="C61" s="32">
        <v>14</v>
      </c>
      <c r="D61" s="32">
        <f>+B61+C61</f>
        <v>37</v>
      </c>
      <c r="E61" s="34">
        <v>23</v>
      </c>
      <c r="F61" s="34">
        <v>4.99</v>
      </c>
      <c r="G61" s="34">
        <f>+SUM(E61:F61)</f>
        <v>27.990000000000002</v>
      </c>
      <c r="H61" s="34">
        <v>3</v>
      </c>
      <c r="I61" s="34">
        <v>3</v>
      </c>
    </row>
    <row r="62" spans="1:17" s="18" customFormat="1" x14ac:dyDescent="0.2">
      <c r="B62" s="26"/>
      <c r="C62" s="26"/>
      <c r="D62" s="44"/>
      <c r="E62" s="25"/>
      <c r="F62" s="25"/>
      <c r="G62" s="45"/>
      <c r="H62" s="34"/>
      <c r="I62" s="34"/>
    </row>
    <row r="63" spans="1:17" s="18" customFormat="1" x14ac:dyDescent="0.2">
      <c r="B63" s="26"/>
      <c r="C63" s="26"/>
      <c r="D63" s="44"/>
      <c r="E63" s="25"/>
      <c r="F63" s="25"/>
      <c r="G63" s="45"/>
      <c r="H63" s="34"/>
      <c r="I63" s="34"/>
    </row>
    <row r="64" spans="1:17" s="37" customFormat="1" x14ac:dyDescent="0.2">
      <c r="A64" s="38" t="s">
        <v>11</v>
      </c>
      <c r="B64" s="31">
        <f>SUM(B66:B71)</f>
        <v>111</v>
      </c>
      <c r="C64" s="31">
        <f>SUM(C66:C71)</f>
        <v>66</v>
      </c>
      <c r="D64" s="31">
        <f>+B64+C64</f>
        <v>177</v>
      </c>
      <c r="E64" s="31">
        <f>SUM(E66:E71)</f>
        <v>111</v>
      </c>
      <c r="F64" s="31">
        <f>SUM(F66:F71)</f>
        <v>23.590000000000003</v>
      </c>
      <c r="G64" s="31">
        <f>+E64+F64</f>
        <v>134.59</v>
      </c>
      <c r="H64" s="33">
        <f>SUM(H66:H71)</f>
        <v>77</v>
      </c>
      <c r="I64" s="33">
        <f>SUM(I66:I71)</f>
        <v>71.42</v>
      </c>
      <c r="J64" s="40"/>
      <c r="K64" s="40"/>
      <c r="L64" s="40"/>
      <c r="M64" s="40"/>
      <c r="N64" s="40"/>
    </row>
    <row r="65" spans="1:45" s="37" customFormat="1" x14ac:dyDescent="0.2">
      <c r="B65" s="51"/>
      <c r="C65" s="51"/>
      <c r="D65" s="32"/>
      <c r="E65" s="59"/>
      <c r="F65" s="59"/>
      <c r="G65" s="34"/>
      <c r="H65" s="52"/>
      <c r="I65" s="52"/>
    </row>
    <row r="66" spans="1:45" s="37" customFormat="1" x14ac:dyDescent="0.2">
      <c r="A66" s="37" t="s">
        <v>43</v>
      </c>
      <c r="B66" s="64">
        <v>11</v>
      </c>
      <c r="C66" s="51">
        <v>1</v>
      </c>
      <c r="D66" s="32">
        <f t="shared" ref="D66:D71" si="6">+B66+C66</f>
        <v>12</v>
      </c>
      <c r="E66" s="59">
        <v>11</v>
      </c>
      <c r="F66" s="59">
        <v>0.23</v>
      </c>
      <c r="G66" s="34">
        <f t="shared" ref="G66:G71" si="7">+SUM(E66:F66)</f>
        <v>11.23</v>
      </c>
      <c r="H66" s="52">
        <v>30</v>
      </c>
      <c r="I66" s="52">
        <v>29</v>
      </c>
    </row>
    <row r="67" spans="1:45" s="37" customFormat="1" x14ac:dyDescent="0.2">
      <c r="A67" s="37" t="s">
        <v>37</v>
      </c>
      <c r="B67" s="51">
        <v>13</v>
      </c>
      <c r="C67" s="51">
        <v>11</v>
      </c>
      <c r="D67" s="32">
        <f t="shared" si="6"/>
        <v>24</v>
      </c>
      <c r="E67" s="59">
        <v>13</v>
      </c>
      <c r="F67" s="59">
        <v>3.41</v>
      </c>
      <c r="G67" s="34">
        <f t="shared" si="7"/>
        <v>16.41</v>
      </c>
      <c r="H67" s="52">
        <v>2</v>
      </c>
      <c r="I67" s="52">
        <v>1.5</v>
      </c>
    </row>
    <row r="68" spans="1:45" s="37" customFormat="1" x14ac:dyDescent="0.2">
      <c r="A68" s="37" t="s">
        <v>22</v>
      </c>
      <c r="B68" s="51">
        <v>20</v>
      </c>
      <c r="C68" s="51">
        <v>14</v>
      </c>
      <c r="D68" s="32">
        <f t="shared" si="6"/>
        <v>34</v>
      </c>
      <c r="E68" s="59">
        <v>20</v>
      </c>
      <c r="F68" s="59">
        <v>6.15</v>
      </c>
      <c r="G68" s="34">
        <f t="shared" si="7"/>
        <v>26.15</v>
      </c>
      <c r="H68" s="52">
        <v>28</v>
      </c>
      <c r="I68" s="52">
        <v>24.42</v>
      </c>
    </row>
    <row r="69" spans="1:45" s="37" customFormat="1" x14ac:dyDescent="0.2">
      <c r="A69" s="41" t="s">
        <v>65</v>
      </c>
      <c r="B69" s="51">
        <v>17</v>
      </c>
      <c r="C69" s="51">
        <v>8</v>
      </c>
      <c r="D69" s="32">
        <f t="shared" si="6"/>
        <v>25</v>
      </c>
      <c r="E69" s="59">
        <v>17</v>
      </c>
      <c r="F69" s="59">
        <v>3.06</v>
      </c>
      <c r="G69" s="34">
        <f t="shared" si="7"/>
        <v>20.059999999999999</v>
      </c>
      <c r="H69" s="52">
        <v>4</v>
      </c>
      <c r="I69" s="52">
        <v>3.5</v>
      </c>
    </row>
    <row r="70" spans="1:45" s="37" customFormat="1" x14ac:dyDescent="0.2">
      <c r="A70" s="37" t="s">
        <v>12</v>
      </c>
      <c r="B70" s="51">
        <v>26</v>
      </c>
      <c r="C70" s="51">
        <v>12</v>
      </c>
      <c r="D70" s="32">
        <f t="shared" si="6"/>
        <v>38</v>
      </c>
      <c r="E70" s="59">
        <v>26</v>
      </c>
      <c r="F70" s="59">
        <v>4.62</v>
      </c>
      <c r="G70" s="34">
        <f t="shared" si="7"/>
        <v>30.62</v>
      </c>
      <c r="H70" s="52">
        <v>2</v>
      </c>
      <c r="I70" s="52">
        <v>2</v>
      </c>
    </row>
    <row r="71" spans="1:45" s="37" customFormat="1" x14ac:dyDescent="0.2">
      <c r="A71" s="37" t="s">
        <v>47</v>
      </c>
      <c r="B71" s="51">
        <v>24</v>
      </c>
      <c r="C71" s="51">
        <v>20</v>
      </c>
      <c r="D71" s="32">
        <f t="shared" si="6"/>
        <v>44</v>
      </c>
      <c r="E71" s="59">
        <v>24</v>
      </c>
      <c r="F71" s="59">
        <v>6.12</v>
      </c>
      <c r="G71" s="34">
        <f t="shared" si="7"/>
        <v>30.12</v>
      </c>
      <c r="H71" s="52">
        <v>11</v>
      </c>
      <c r="I71" s="52">
        <v>11</v>
      </c>
    </row>
    <row r="72" spans="1:45" s="18" customFormat="1" x14ac:dyDescent="0.2">
      <c r="B72" s="26"/>
      <c r="C72" s="26"/>
      <c r="D72" s="44"/>
      <c r="E72" s="25"/>
      <c r="F72" s="25"/>
      <c r="G72" s="45"/>
      <c r="H72" s="37"/>
      <c r="I72" s="37"/>
    </row>
    <row r="73" spans="1:45" s="18" customFormat="1" x14ac:dyDescent="0.2">
      <c r="B73" s="21"/>
      <c r="C73" s="21"/>
      <c r="D73" s="46"/>
      <c r="E73" s="21"/>
      <c r="F73" s="21"/>
      <c r="G73" s="46"/>
      <c r="H73" s="61"/>
      <c r="I73" s="61"/>
    </row>
    <row r="74" spans="1:45" x14ac:dyDescent="0.2">
      <c r="A74" s="16" t="s">
        <v>13</v>
      </c>
      <c r="B74" s="23">
        <f>SUM(B76:B82)</f>
        <v>145</v>
      </c>
      <c r="C74" s="23">
        <f>SUM(C76:C82)</f>
        <v>23</v>
      </c>
      <c r="D74" s="31">
        <f>+B74+C74</f>
        <v>168</v>
      </c>
      <c r="E74" s="5">
        <f>SUM(E76:E82)</f>
        <v>144.6</v>
      </c>
      <c r="F74" s="5">
        <f>SUM(F76:F82)</f>
        <v>10.190000000000001</v>
      </c>
      <c r="G74" s="30">
        <f>+E74+F74</f>
        <v>154.79</v>
      </c>
      <c r="H74" s="31">
        <f>SUM(H76:H81)</f>
        <v>55</v>
      </c>
      <c r="I74" s="31">
        <f>SUM(I76:I81)</f>
        <v>54.5</v>
      </c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</row>
    <row r="75" spans="1:45" x14ac:dyDescent="0.2">
      <c r="B75" s="8"/>
      <c r="C75" s="8"/>
      <c r="D75" s="51"/>
      <c r="E75" s="21"/>
      <c r="F75" s="21"/>
      <c r="G75" s="52"/>
      <c r="H75" s="34"/>
      <c r="I75" s="34"/>
    </row>
    <row r="76" spans="1:45" x14ac:dyDescent="0.2">
      <c r="A76" s="17" t="s">
        <v>44</v>
      </c>
      <c r="B76" s="14">
        <v>4</v>
      </c>
      <c r="C76" s="14">
        <v>0</v>
      </c>
      <c r="D76" s="51">
        <f t="shared" ref="D76:D82" si="8">+B76+C76</f>
        <v>4</v>
      </c>
      <c r="E76" s="27">
        <v>4</v>
      </c>
      <c r="F76" s="27">
        <v>0</v>
      </c>
      <c r="G76" s="52">
        <f t="shared" ref="G76:G82" si="9">+SUM(E76:F76)</f>
        <v>4</v>
      </c>
      <c r="H76" s="34">
        <v>18</v>
      </c>
      <c r="I76" s="34">
        <v>17.5</v>
      </c>
    </row>
    <row r="77" spans="1:45" x14ac:dyDescent="0.2">
      <c r="A77" s="17" t="s">
        <v>14</v>
      </c>
      <c r="B77" s="14">
        <v>23</v>
      </c>
      <c r="C77" s="14">
        <v>6</v>
      </c>
      <c r="D77" s="51">
        <f t="shared" si="8"/>
        <v>29</v>
      </c>
      <c r="E77" s="27">
        <v>22.92</v>
      </c>
      <c r="F77" s="27">
        <v>2.14</v>
      </c>
      <c r="G77" s="52">
        <f t="shared" si="9"/>
        <v>25.060000000000002</v>
      </c>
      <c r="H77" s="34">
        <v>7</v>
      </c>
      <c r="I77" s="34">
        <v>7</v>
      </c>
    </row>
    <row r="78" spans="1:45" x14ac:dyDescent="0.2">
      <c r="A78" s="17" t="s">
        <v>18</v>
      </c>
      <c r="B78" s="14">
        <v>30</v>
      </c>
      <c r="C78" s="14">
        <v>3</v>
      </c>
      <c r="D78" s="51">
        <f t="shared" si="8"/>
        <v>33</v>
      </c>
      <c r="E78" s="27">
        <v>29.92</v>
      </c>
      <c r="F78" s="27">
        <v>1.68</v>
      </c>
      <c r="G78" s="52">
        <f t="shared" si="9"/>
        <v>31.6</v>
      </c>
      <c r="H78" s="34">
        <v>6</v>
      </c>
      <c r="I78" s="34">
        <v>6</v>
      </c>
    </row>
    <row r="79" spans="1:45" x14ac:dyDescent="0.2">
      <c r="A79" s="17" t="s">
        <v>88</v>
      </c>
      <c r="B79" s="14">
        <v>32</v>
      </c>
      <c r="C79" s="14">
        <v>9</v>
      </c>
      <c r="D79" s="51">
        <f t="shared" si="8"/>
        <v>41</v>
      </c>
      <c r="E79" s="27">
        <v>31.92</v>
      </c>
      <c r="F79" s="27">
        <v>4.03</v>
      </c>
      <c r="G79" s="52">
        <f t="shared" si="9"/>
        <v>35.950000000000003</v>
      </c>
      <c r="H79" s="34">
        <v>7</v>
      </c>
      <c r="I79" s="34">
        <v>7</v>
      </c>
    </row>
    <row r="80" spans="1:45" x14ac:dyDescent="0.2">
      <c r="A80" s="17" t="s">
        <v>42</v>
      </c>
      <c r="B80" s="14">
        <v>39</v>
      </c>
      <c r="C80" s="14">
        <v>3</v>
      </c>
      <c r="D80" s="51">
        <f t="shared" si="8"/>
        <v>42</v>
      </c>
      <c r="E80" s="27">
        <v>38.92</v>
      </c>
      <c r="F80" s="27">
        <v>1.28</v>
      </c>
      <c r="G80" s="52">
        <f t="shared" si="9"/>
        <v>40.200000000000003</v>
      </c>
      <c r="H80" s="34">
        <v>9</v>
      </c>
      <c r="I80" s="34">
        <v>9</v>
      </c>
    </row>
    <row r="81" spans="1:17" x14ac:dyDescent="0.2">
      <c r="A81" s="65" t="s">
        <v>53</v>
      </c>
      <c r="B81" s="14">
        <v>8</v>
      </c>
      <c r="C81" s="14">
        <v>0</v>
      </c>
      <c r="D81" s="51">
        <f t="shared" si="8"/>
        <v>8</v>
      </c>
      <c r="E81" s="27">
        <v>8</v>
      </c>
      <c r="F81" s="27">
        <v>0</v>
      </c>
      <c r="G81" s="52">
        <f t="shared" si="9"/>
        <v>8</v>
      </c>
      <c r="H81" s="34">
        <v>8</v>
      </c>
      <c r="I81" s="34">
        <v>8</v>
      </c>
    </row>
    <row r="82" spans="1:17" x14ac:dyDescent="0.2">
      <c r="A82" s="65" t="s">
        <v>63</v>
      </c>
      <c r="B82" s="14">
        <v>9</v>
      </c>
      <c r="C82" s="14">
        <v>2</v>
      </c>
      <c r="D82" s="51">
        <f t="shared" si="8"/>
        <v>11</v>
      </c>
      <c r="E82" s="27">
        <v>8.92</v>
      </c>
      <c r="F82" s="27">
        <v>1.06</v>
      </c>
      <c r="G82" s="52">
        <f t="shared" si="9"/>
        <v>9.98</v>
      </c>
      <c r="H82" s="34">
        <v>0</v>
      </c>
      <c r="I82" s="34">
        <v>0</v>
      </c>
    </row>
    <row r="83" spans="1:17" x14ac:dyDescent="0.2">
      <c r="B83" s="14"/>
      <c r="C83" s="14"/>
      <c r="D83" s="44"/>
      <c r="E83" s="12"/>
      <c r="F83" s="12"/>
      <c r="G83" s="45"/>
    </row>
    <row r="85" spans="1:17" x14ac:dyDescent="0.2">
      <c r="A85" s="16" t="s">
        <v>20</v>
      </c>
      <c r="B85" s="9">
        <f>+B87+B89+B88+B91+B90</f>
        <v>104</v>
      </c>
      <c r="C85" s="9">
        <f>+C87+C89+C88+C91+C90</f>
        <v>62</v>
      </c>
      <c r="D85" s="31">
        <f>+B85+C85</f>
        <v>166</v>
      </c>
      <c r="E85" s="9">
        <f>+E87+E89+E88+E91+E90</f>
        <v>104</v>
      </c>
      <c r="F85" s="53">
        <f>+F87+F89+F88+F91+F90</f>
        <v>20.99</v>
      </c>
      <c r="G85" s="31">
        <f>+E85+F85</f>
        <v>124.99</v>
      </c>
      <c r="H85" s="54">
        <f>+H87+H89+H88+H91+H90</f>
        <v>30</v>
      </c>
      <c r="I85" s="54">
        <f>+I87+I89+I88+I91+I90</f>
        <v>29.2</v>
      </c>
      <c r="J85" s="16"/>
      <c r="K85" s="16"/>
      <c r="L85" s="16"/>
      <c r="M85" s="16"/>
      <c r="N85" s="16"/>
      <c r="O85" s="16"/>
      <c r="P85" s="16"/>
      <c r="Q85" s="16"/>
    </row>
    <row r="86" spans="1:17" s="18" customFormat="1" x14ac:dyDescent="0.2">
      <c r="A86" s="2"/>
      <c r="B86" s="5"/>
      <c r="C86" s="5"/>
      <c r="D86" s="43"/>
      <c r="E86" s="24"/>
      <c r="F86" s="24"/>
      <c r="G86" s="45"/>
      <c r="H86" s="33"/>
      <c r="I86" s="33"/>
      <c r="J86" s="2"/>
      <c r="K86" s="2"/>
      <c r="L86" s="2"/>
      <c r="M86" s="2"/>
      <c r="N86" s="2"/>
      <c r="O86" s="2"/>
      <c r="P86" s="2"/>
      <c r="Q86" s="2"/>
    </row>
    <row r="87" spans="1:17" s="18" customFormat="1" x14ac:dyDescent="0.2">
      <c r="A87" s="17" t="s">
        <v>45</v>
      </c>
      <c r="B87" s="36">
        <v>1</v>
      </c>
      <c r="C87" s="36">
        <v>1</v>
      </c>
      <c r="D87" s="32">
        <f>+B87+C87</f>
        <v>2</v>
      </c>
      <c r="E87" s="12">
        <v>1</v>
      </c>
      <c r="F87" s="12">
        <v>0.45</v>
      </c>
      <c r="G87" s="34">
        <f>+SUM(E87:F87)</f>
        <v>1.45</v>
      </c>
      <c r="H87" s="52">
        <v>16</v>
      </c>
      <c r="I87" s="52">
        <v>16</v>
      </c>
      <c r="J87" s="2"/>
      <c r="K87" s="2"/>
      <c r="L87" s="2"/>
      <c r="M87" s="2"/>
      <c r="N87" s="2"/>
      <c r="O87" s="2"/>
      <c r="P87" s="2"/>
      <c r="Q87" s="2"/>
    </row>
    <row r="88" spans="1:17" s="18" customFormat="1" x14ac:dyDescent="0.2">
      <c r="A88" s="18" t="s">
        <v>19</v>
      </c>
      <c r="B88" s="26">
        <v>23</v>
      </c>
      <c r="C88" s="26">
        <v>9</v>
      </c>
      <c r="D88" s="32">
        <f>+B88+C88</f>
        <v>32</v>
      </c>
      <c r="E88" s="12">
        <v>23</v>
      </c>
      <c r="F88" s="12">
        <v>2.2000000000000002</v>
      </c>
      <c r="G88" s="34">
        <f>+SUM(E88:F88)</f>
        <v>25.2</v>
      </c>
      <c r="H88" s="52">
        <v>2</v>
      </c>
      <c r="I88" s="52">
        <v>2</v>
      </c>
    </row>
    <row r="89" spans="1:17" s="18" customFormat="1" x14ac:dyDescent="0.2">
      <c r="A89" s="18" t="s">
        <v>50</v>
      </c>
      <c r="B89" s="26">
        <v>29</v>
      </c>
      <c r="C89" s="26">
        <v>10</v>
      </c>
      <c r="D89" s="32">
        <f>+B89+C89</f>
        <v>39</v>
      </c>
      <c r="E89" s="12">
        <v>29</v>
      </c>
      <c r="F89" s="12">
        <v>3.18</v>
      </c>
      <c r="G89" s="34">
        <f>+SUM(E89:F89)</f>
        <v>32.18</v>
      </c>
      <c r="H89" s="52">
        <v>6</v>
      </c>
      <c r="I89" s="52">
        <v>5.2</v>
      </c>
    </row>
    <row r="90" spans="1:17" s="4" customFormat="1" x14ac:dyDescent="0.2">
      <c r="A90" s="4" t="s">
        <v>54</v>
      </c>
      <c r="B90" s="29">
        <v>32</v>
      </c>
      <c r="C90" s="29">
        <v>23</v>
      </c>
      <c r="D90" s="32">
        <f>+B90+C90</f>
        <v>55</v>
      </c>
      <c r="E90" s="12">
        <v>32</v>
      </c>
      <c r="F90" s="12">
        <v>7.45</v>
      </c>
      <c r="G90" s="34">
        <f>+SUM(E90:F90)</f>
        <v>39.450000000000003</v>
      </c>
      <c r="H90" s="52">
        <v>4</v>
      </c>
      <c r="I90" s="52">
        <v>4</v>
      </c>
    </row>
    <row r="91" spans="1:17" s="18" customFormat="1" x14ac:dyDescent="0.2">
      <c r="A91" s="17" t="s">
        <v>89</v>
      </c>
      <c r="B91" s="26">
        <v>19</v>
      </c>
      <c r="C91" s="26">
        <v>19</v>
      </c>
      <c r="D91" s="32">
        <f>+B91+C91</f>
        <v>38</v>
      </c>
      <c r="E91" s="11">
        <v>19</v>
      </c>
      <c r="F91" s="11">
        <v>7.71</v>
      </c>
      <c r="G91" s="34">
        <f>+SUM(E91:F91)</f>
        <v>26.71</v>
      </c>
      <c r="H91" s="52">
        <v>2</v>
      </c>
      <c r="I91" s="52">
        <v>2</v>
      </c>
    </row>
    <row r="92" spans="1:17" s="18" customFormat="1" x14ac:dyDescent="0.2">
      <c r="B92" s="26"/>
      <c r="C92" s="26"/>
      <c r="D92" s="44"/>
      <c r="E92" s="27"/>
      <c r="F92" s="27"/>
      <c r="G92" s="45"/>
      <c r="H92" s="52"/>
      <c r="I92" s="52"/>
    </row>
    <row r="93" spans="1:17" s="18" customFormat="1" x14ac:dyDescent="0.2">
      <c r="B93" s="26"/>
      <c r="C93" s="26"/>
      <c r="D93" s="44"/>
      <c r="E93" s="27"/>
      <c r="F93" s="27"/>
      <c r="G93" s="45"/>
      <c r="H93" s="52"/>
      <c r="I93" s="52"/>
    </row>
    <row r="94" spans="1:17" x14ac:dyDescent="0.2">
      <c r="A94" s="16" t="s">
        <v>67</v>
      </c>
      <c r="B94" s="9">
        <f>B96+B97+B98+B99+B100+B101</f>
        <v>6</v>
      </c>
      <c r="C94" s="9">
        <f>C96+C97+C98+C99+C100+C101</f>
        <v>10</v>
      </c>
      <c r="D94" s="31">
        <f>+B94+C94</f>
        <v>16</v>
      </c>
      <c r="E94" s="9">
        <f>E96+E97+E98+E99+E100+E101</f>
        <v>6</v>
      </c>
      <c r="F94" s="9">
        <f>F96+F97+F98+F99+F100+F101</f>
        <v>3.22</v>
      </c>
      <c r="G94" s="35">
        <f>F94+E94</f>
        <v>9.2200000000000006</v>
      </c>
      <c r="H94" s="9">
        <f>H96+H97+H98+H99+H100+H101</f>
        <v>31</v>
      </c>
      <c r="I94" s="9">
        <f>I96+I97+I98+I99+I100+I101</f>
        <v>30.5</v>
      </c>
      <c r="J94" s="16"/>
      <c r="K94" s="16"/>
      <c r="L94" s="16"/>
      <c r="M94" s="16"/>
      <c r="N94" s="16"/>
      <c r="O94" s="16"/>
      <c r="P94" s="16"/>
      <c r="Q94" s="16"/>
    </row>
    <row r="95" spans="1:17" x14ac:dyDescent="0.2">
      <c r="A95" s="16"/>
      <c r="B95" s="9"/>
      <c r="C95" s="9"/>
      <c r="D95" s="31"/>
      <c r="E95" s="9"/>
      <c r="F95" s="53"/>
      <c r="G95" s="35"/>
      <c r="H95" s="54"/>
      <c r="I95" s="54"/>
      <c r="J95" s="16"/>
      <c r="K95" s="16"/>
      <c r="L95" s="16"/>
      <c r="M95" s="16"/>
      <c r="N95" s="16"/>
      <c r="O95" s="16"/>
      <c r="P95" s="16"/>
      <c r="Q95" s="16"/>
    </row>
    <row r="96" spans="1:17" x14ac:dyDescent="0.2">
      <c r="A96" s="17" t="s">
        <v>70</v>
      </c>
      <c r="B96" s="60">
        <v>1</v>
      </c>
      <c r="C96" s="60">
        <v>0</v>
      </c>
      <c r="D96" s="71">
        <f>B96+C96</f>
        <v>1</v>
      </c>
      <c r="E96" s="60">
        <v>1</v>
      </c>
      <c r="F96" s="60">
        <v>0</v>
      </c>
      <c r="G96" s="70">
        <f>+SUM(E96:F96)</f>
        <v>1</v>
      </c>
      <c r="H96" s="60">
        <v>0</v>
      </c>
      <c r="I96" s="60">
        <v>0</v>
      </c>
    </row>
    <row r="97" spans="1:12" x14ac:dyDescent="0.2">
      <c r="A97" s="17" t="s">
        <v>71</v>
      </c>
      <c r="B97" s="60">
        <v>4</v>
      </c>
      <c r="C97" s="60">
        <v>1</v>
      </c>
      <c r="D97" s="71">
        <f>B97+C97</f>
        <v>5</v>
      </c>
      <c r="E97" s="60">
        <v>4</v>
      </c>
      <c r="F97" s="60">
        <v>0.33</v>
      </c>
      <c r="G97" s="70">
        <f>+SUM(E97:F97)</f>
        <v>4.33</v>
      </c>
      <c r="H97" s="60">
        <v>0</v>
      </c>
      <c r="I97" s="60">
        <v>0</v>
      </c>
    </row>
    <row r="98" spans="1:12" x14ac:dyDescent="0.2">
      <c r="A98" s="17" t="s">
        <v>68</v>
      </c>
      <c r="B98" s="60">
        <v>1</v>
      </c>
      <c r="C98" s="60">
        <v>1</v>
      </c>
      <c r="D98" s="71">
        <f>B98+C98</f>
        <v>2</v>
      </c>
      <c r="E98" s="60">
        <v>1</v>
      </c>
      <c r="F98" s="60">
        <v>0.23</v>
      </c>
      <c r="G98" s="70">
        <f>+SUM(E98:F98)</f>
        <v>1.23</v>
      </c>
      <c r="H98" s="60">
        <v>18</v>
      </c>
      <c r="I98" s="60">
        <v>17.75</v>
      </c>
    </row>
    <row r="99" spans="1:12" x14ac:dyDescent="0.2">
      <c r="A99" s="17" t="s">
        <v>69</v>
      </c>
      <c r="B99" s="60">
        <v>0</v>
      </c>
      <c r="C99" s="60">
        <v>2</v>
      </c>
      <c r="D99" s="71">
        <f t="shared" ref="D99:D101" si="10">B99+C99</f>
        <v>2</v>
      </c>
      <c r="E99" s="60">
        <v>0</v>
      </c>
      <c r="F99" s="60">
        <v>0.83</v>
      </c>
      <c r="G99" s="70">
        <f t="shared" ref="G99:G101" si="11">+SUM(E99:F99)</f>
        <v>0.83</v>
      </c>
      <c r="H99" s="60">
        <v>0</v>
      </c>
      <c r="I99" s="60">
        <v>0</v>
      </c>
    </row>
    <row r="100" spans="1:12" x14ac:dyDescent="0.2">
      <c r="A100" s="17" t="s">
        <v>64</v>
      </c>
      <c r="B100" s="60">
        <v>0</v>
      </c>
      <c r="C100" s="60">
        <v>5</v>
      </c>
      <c r="D100" s="71">
        <f t="shared" si="10"/>
        <v>5</v>
      </c>
      <c r="E100" s="60">
        <v>0</v>
      </c>
      <c r="F100" s="60">
        <v>1.1499999999999999</v>
      </c>
      <c r="G100" s="70">
        <f t="shared" si="11"/>
        <v>1.1499999999999999</v>
      </c>
      <c r="H100" s="60">
        <v>0</v>
      </c>
      <c r="I100" s="60">
        <v>0</v>
      </c>
    </row>
    <row r="101" spans="1:12" x14ac:dyDescent="0.2">
      <c r="A101" s="17" t="s">
        <v>72</v>
      </c>
      <c r="B101" s="60">
        <v>0</v>
      </c>
      <c r="C101" s="60">
        <v>1</v>
      </c>
      <c r="D101" s="71">
        <f t="shared" si="10"/>
        <v>1</v>
      </c>
      <c r="E101" s="60">
        <v>0</v>
      </c>
      <c r="F101" s="60">
        <v>0.68</v>
      </c>
      <c r="G101" s="70">
        <f t="shared" si="11"/>
        <v>0.68</v>
      </c>
      <c r="H101" s="60">
        <v>13</v>
      </c>
      <c r="I101" s="60">
        <v>12.75</v>
      </c>
    </row>
    <row r="102" spans="1:12" x14ac:dyDescent="0.2">
      <c r="B102" s="8"/>
      <c r="C102" s="8"/>
      <c r="D102" s="44"/>
      <c r="E102" s="13"/>
      <c r="F102" s="13"/>
      <c r="G102" s="45"/>
      <c r="H102" s="52"/>
      <c r="I102" s="52"/>
    </row>
    <row r="103" spans="1:12" s="18" customFormat="1" x14ac:dyDescent="0.2">
      <c r="A103" s="1" t="s">
        <v>16</v>
      </c>
      <c r="B103" s="10">
        <f>+B11+B21+B45+B56+B64+B74+B85+B94</f>
        <v>1144</v>
      </c>
      <c r="C103" s="10">
        <f t="shared" ref="C103:I103" si="12">+C11+C21+C45+C64+C74+C85+C56+C94</f>
        <v>493</v>
      </c>
      <c r="D103" s="55">
        <f t="shared" si="12"/>
        <v>1637</v>
      </c>
      <c r="E103" s="10">
        <f t="shared" si="12"/>
        <v>1143.52</v>
      </c>
      <c r="F103" s="10">
        <f t="shared" si="12"/>
        <v>222.33</v>
      </c>
      <c r="G103" s="55">
        <f t="shared" si="12"/>
        <v>1365.8500000000001</v>
      </c>
      <c r="H103" s="57">
        <f t="shared" si="12"/>
        <v>412</v>
      </c>
      <c r="I103" s="57">
        <f t="shared" si="12"/>
        <v>402.33</v>
      </c>
      <c r="J103" s="1"/>
      <c r="K103" s="1"/>
      <c r="L103" s="1"/>
    </row>
    <row r="104" spans="1:12" s="18" customFormat="1" x14ac:dyDescent="0.2">
      <c r="A104" s="1"/>
      <c r="B104" s="10"/>
      <c r="C104" s="10"/>
      <c r="D104" s="47"/>
      <c r="E104" s="10"/>
      <c r="F104" s="10"/>
      <c r="G104" s="47"/>
      <c r="H104" s="63"/>
      <c r="I104" s="63"/>
      <c r="J104" s="1"/>
      <c r="K104" s="1"/>
      <c r="L104" s="1"/>
    </row>
    <row r="105" spans="1:12" s="18" customFormat="1" x14ac:dyDescent="0.2">
      <c r="A105" s="1"/>
      <c r="B105" s="10"/>
      <c r="C105" s="10"/>
      <c r="D105" s="47"/>
      <c r="E105" s="10"/>
      <c r="F105" s="10"/>
      <c r="G105" s="47"/>
      <c r="H105" s="63"/>
      <c r="I105" s="63"/>
      <c r="J105" s="1"/>
      <c r="K105" s="1"/>
      <c r="L105" s="1"/>
    </row>
    <row r="106" spans="1:12" s="18" customFormat="1" x14ac:dyDescent="0.2">
      <c r="B106" s="28"/>
      <c r="C106" s="21"/>
      <c r="D106" s="46"/>
      <c r="E106" s="21"/>
      <c r="F106" s="21"/>
      <c r="G106" s="45"/>
      <c r="H106" s="34"/>
      <c r="I106" s="34"/>
    </row>
    <row r="107" spans="1:12" s="18" customFormat="1" x14ac:dyDescent="0.2">
      <c r="A107" s="17" t="s">
        <v>90</v>
      </c>
      <c r="B107" s="21"/>
      <c r="C107" s="21"/>
      <c r="D107" s="46"/>
      <c r="E107" s="21"/>
      <c r="F107" s="21"/>
      <c r="G107" s="46"/>
      <c r="H107" s="34"/>
      <c r="I107" s="34"/>
    </row>
    <row r="108" spans="1:12" x14ac:dyDescent="0.2">
      <c r="A108" s="18" t="s">
        <v>17</v>
      </c>
      <c r="B108" s="21"/>
      <c r="C108" s="21"/>
      <c r="E108" s="21"/>
      <c r="F108" s="21"/>
      <c r="G108" s="49" t="s">
        <v>38</v>
      </c>
    </row>
    <row r="109" spans="1:12" x14ac:dyDescent="0.2">
      <c r="A109"/>
      <c r="H109" s="34"/>
      <c r="I109" s="34"/>
    </row>
  </sheetData>
  <mergeCells count="4">
    <mergeCell ref="A1:I1"/>
    <mergeCell ref="A2:I2"/>
    <mergeCell ref="A3:I3"/>
    <mergeCell ref="A4:I4"/>
  </mergeCells>
  <phoneticPr fontId="0" type="noConversion"/>
  <printOptions horizontalCentered="1"/>
  <pageMargins left="0" right="0" top="0.22" bottom="0" header="0" footer="0"/>
  <pageSetup scale="77" fitToHeight="0" orientation="portrait" r:id="rId1"/>
  <headerFooter alignWithMargins="0"/>
  <rowBreaks count="1" manualBreakCount="1"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Full-Time and Part-Time Teaching Faculty with FTE of Total Instructional Facutly and FTE of Support Staff</dc:title>
  <dc:creator>UNCC Institutional Research</dc:creator>
  <cp:lastModifiedBy>Goins, David</cp:lastModifiedBy>
  <cp:lastPrinted>2016-01-15T20:03:05Z</cp:lastPrinted>
  <dcterms:created xsi:type="dcterms:W3CDTF">1998-01-20T15:44:19Z</dcterms:created>
  <dcterms:modified xsi:type="dcterms:W3CDTF">2020-03-20T20:09:47Z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-1054477849</vt:i4>
  </property>
  <property fmtid="{D5CDD505-2E9C-101B-9397-08002B2CF9AE}" pid="3" name="_EmailSubject">
    <vt:lpwstr>Section VIII of FB</vt:lpwstr>
  </property>
  <property fmtid="{D5CDD505-2E9C-101B-9397-08002B2CF9AE}" pid="4" name="_AuthorEmail">
    <vt:lpwstr>gjgray@email.uncc.edu</vt:lpwstr>
  </property>
  <property fmtid="{D5CDD505-2E9C-101B-9397-08002B2CF9AE}" pid="5" name="_AuthorEmailDisplayName">
    <vt:lpwstr>Gray, Gloria</vt:lpwstr>
  </property>
  <property fmtid="{D5CDD505-2E9C-101B-9397-08002B2CF9AE}" pid="6" name="_ReviewingToolsShownOnce">
    <vt:lpwstr/>
  </property>
</Properties>
</file>