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2" activeTab="0"/>
  </bookViews>
  <sheets>
    <sheet name="A" sheetId="1" r:id="rId1"/>
  </sheets>
  <definedNames>
    <definedName name="_xlnm.Print_Area" localSheetId="0">'A'!$A$8:$AD$266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<sst xmlns="http://schemas.openxmlformats.org/spreadsheetml/2006/main" count="293" uniqueCount="168">
  <si>
    <t>MAJOR, OPTION, AND DEGREE</t>
  </si>
  <si>
    <t xml:space="preserve">   ARCHITECTURE</t>
  </si>
  <si>
    <t xml:space="preserve">           MS.......................</t>
  </si>
  <si>
    <t xml:space="preserve">   APPLIED PHYSICS</t>
  </si>
  <si>
    <t xml:space="preserve">   BIOLOGY</t>
  </si>
  <si>
    <t xml:space="preserve">           MA.......................</t>
  </si>
  <si>
    <t xml:space="preserve">   CHEMISTRY</t>
  </si>
  <si>
    <t xml:space="preserve">   CRIMINAL JUSTICE</t>
  </si>
  <si>
    <t xml:space="preserve">   ENGLISH</t>
  </si>
  <si>
    <t xml:space="preserve">   GEOGRAPHY</t>
  </si>
  <si>
    <t xml:space="preserve">   LIBERAL STUDIES</t>
  </si>
  <si>
    <t xml:space="preserve">   MATHEMATICS EDUCATION</t>
  </si>
  <si>
    <t xml:space="preserve">   PUBLIC ADMINISTRATION</t>
  </si>
  <si>
    <t xml:space="preserve">   SOCIOLOGY</t>
  </si>
  <si>
    <t>COLLEGE OF BUSINESS ADMINISTRATION</t>
  </si>
  <si>
    <t xml:space="preserve">   BUSINESS ADMINISTRATION</t>
  </si>
  <si>
    <t xml:space="preserve">           MBA.....................</t>
  </si>
  <si>
    <t xml:space="preserve">   ECONOMICS</t>
  </si>
  <si>
    <t>COLLEGE OF EDUCATION</t>
  </si>
  <si>
    <t xml:space="preserve">   COUNSELING - SCHOOL</t>
  </si>
  <si>
    <t xml:space="preserve">           MED.....................</t>
  </si>
  <si>
    <t xml:space="preserve">   ELEMENTARY EDUCATION</t>
  </si>
  <si>
    <t xml:space="preserve">   SCHOOL ADMINISTRATION</t>
  </si>
  <si>
    <t xml:space="preserve">           MSAD...................</t>
  </si>
  <si>
    <t xml:space="preserve">   SPECIAL EDUCATION</t>
  </si>
  <si>
    <t>COLLEGE OF ENGINEERING</t>
  </si>
  <si>
    <t xml:space="preserve">   CIVIL ENGINEERING</t>
  </si>
  <si>
    <t xml:space="preserve">           MSCE...................</t>
  </si>
  <si>
    <t xml:space="preserve">           MSE.....................</t>
  </si>
  <si>
    <t xml:space="preserve">   ELECTRICAL ENGINEERING</t>
  </si>
  <si>
    <t xml:space="preserve">           MSEE...................</t>
  </si>
  <si>
    <t xml:space="preserve">           PHD.....................</t>
  </si>
  <si>
    <t xml:space="preserve">           MSME..................</t>
  </si>
  <si>
    <t xml:space="preserve">           MSN.....................</t>
  </si>
  <si>
    <t xml:space="preserve">GRAND TOTAL    </t>
  </si>
  <si>
    <t xml:space="preserve"> </t>
  </si>
  <si>
    <t xml:space="preserve">  </t>
  </si>
  <si>
    <t xml:space="preserve">   M</t>
  </si>
  <si>
    <t xml:space="preserve">   </t>
  </si>
  <si>
    <t xml:space="preserve">    F</t>
  </si>
  <si>
    <t xml:space="preserve">   F</t>
  </si>
  <si>
    <t xml:space="preserve">    M</t>
  </si>
  <si>
    <t>GRADUATE DEGREES AWARDED AT UNC CHARLOTTE</t>
  </si>
  <si>
    <t xml:space="preserve">   GERONTOLOGY</t>
  </si>
  <si>
    <t xml:space="preserve">   HEALTH ADMINISTRATION</t>
  </si>
  <si>
    <t xml:space="preserve">   ACCOUNTING</t>
  </si>
  <si>
    <t xml:space="preserve">           MACC...................</t>
  </si>
  <si>
    <t xml:space="preserve">   EDUCATIONAL LEADERSHIP</t>
  </si>
  <si>
    <t xml:space="preserve">           EDD.....................</t>
  </si>
  <si>
    <t xml:space="preserve">      ADULT HEALTH</t>
  </si>
  <si>
    <t xml:space="preserve">      COMMUNITY HEALTH</t>
  </si>
  <si>
    <t xml:space="preserve">      ANESTHESIA</t>
  </si>
  <si>
    <t xml:space="preserve">      FAMILY NURSE PRACTITIONER</t>
  </si>
  <si>
    <t xml:space="preserve">        COLLEGE TOTAL</t>
  </si>
  <si>
    <t xml:space="preserve">       COLLEGE TOTAL    </t>
  </si>
  <si>
    <t xml:space="preserve">        COLLEGE TOTAL   </t>
  </si>
  <si>
    <t xml:space="preserve">        Subtotal Nursing</t>
  </si>
  <si>
    <t>Source:  Computerized data from the Institutional Research Office files.</t>
  </si>
  <si>
    <t xml:space="preserve">   MATHEMATICS </t>
  </si>
  <si>
    <t xml:space="preserve">        Subtotal Biology</t>
  </si>
  <si>
    <t xml:space="preserve">   ENGLISH EDUCATION</t>
  </si>
  <si>
    <t xml:space="preserve">   CHILD &amp; FAMILY STUDIES</t>
  </si>
  <si>
    <t xml:space="preserve">   ENGINEERING MANAGEMENT</t>
  </si>
  <si>
    <t xml:space="preserve">           MS......................</t>
  </si>
  <si>
    <t xml:space="preserve">      COMPUTER SCIENCE</t>
  </si>
  <si>
    <t xml:space="preserve">      INFORMATION TECHNOLOGY</t>
  </si>
  <si>
    <t xml:space="preserve">   HISTORY</t>
  </si>
  <si>
    <t xml:space="preserve">   SOCIAL WORK</t>
  </si>
  <si>
    <t xml:space="preserve">   CURRICULUM &amp; SUPERVISION</t>
  </si>
  <si>
    <t xml:space="preserve">           MS..………………..</t>
  </si>
  <si>
    <t xml:space="preserve">           MS........................</t>
  </si>
  <si>
    <t xml:space="preserve">           MSW.....................</t>
  </si>
  <si>
    <t>School of Nursing</t>
  </si>
  <si>
    <t>Health Administration</t>
  </si>
  <si>
    <t xml:space="preserve">        Subtotal Info. Technology</t>
  </si>
  <si>
    <t xml:space="preserve">        Subtotal Health Administration</t>
  </si>
  <si>
    <t xml:space="preserve">   COMMUNICATION STUDIES</t>
  </si>
  <si>
    <t xml:space="preserve">   OPTICAL SCIENCE &amp; ENGINEERING</t>
  </si>
  <si>
    <t xml:space="preserve">   SPANISH</t>
  </si>
  <si>
    <t xml:space="preserve">   MATHEMATICAL FINANCE</t>
  </si>
  <si>
    <t xml:space="preserve">   COUNSELING</t>
  </si>
  <si>
    <t xml:space="preserve">   READING, LANGUAGE &amp; LITERACY</t>
  </si>
  <si>
    <t xml:space="preserve">      Subtotal</t>
  </si>
  <si>
    <t xml:space="preserve">   TEACHER EDUCATION</t>
  </si>
  <si>
    <t xml:space="preserve">           MAT.....................</t>
  </si>
  <si>
    <t xml:space="preserve">   APPLIED MATHEMATICS</t>
  </si>
  <si>
    <t xml:space="preserve">   EARTH SCIENCES</t>
  </si>
  <si>
    <t xml:space="preserve">   MIDDLE GRADES EDUCATION</t>
  </si>
  <si>
    <t xml:space="preserve">   SECONDARY EDUCATION</t>
  </si>
  <si>
    <t xml:space="preserve">   ART ADMINISTRATION</t>
  </si>
  <si>
    <t xml:space="preserve">   RELIGIOUS STUDIES</t>
  </si>
  <si>
    <t>Table VII-4</t>
  </si>
  <si>
    <t xml:space="preserve">   PSYCHOLOGY-INDUSTRIAL &amp; ORG</t>
  </si>
  <si>
    <t xml:space="preserve">   INSTRUCTIONAL SYSTEMS TECH</t>
  </si>
  <si>
    <t xml:space="preserve">   MIDDLE GRADES &amp; SECONDARY EDUC</t>
  </si>
  <si>
    <t xml:space="preserve">   TEACHING ENGLISH AS 2nd LANGUAGE</t>
  </si>
  <si>
    <t xml:space="preserve">        Subtotal Civil Engineering</t>
  </si>
  <si>
    <t xml:space="preserve">        Subtotal Electrical Engineering</t>
  </si>
  <si>
    <t xml:space="preserve">   INFRASTRUCTURE &amp; ENVIRON SERVICES</t>
  </si>
  <si>
    <t xml:space="preserve">   MECHANICAL EGR &amp; EGR SCIENCE</t>
  </si>
  <si>
    <t xml:space="preserve">        Subtotal Mechanical Engineering</t>
  </si>
  <si>
    <t xml:space="preserve">           MARCH...................</t>
  </si>
  <si>
    <t>NON-RES</t>
  </si>
  <si>
    <t>ALIEN</t>
  </si>
  <si>
    <t>BLACK</t>
  </si>
  <si>
    <t>AMERICAN</t>
  </si>
  <si>
    <t>INDIAN</t>
  </si>
  <si>
    <t>ASIAN</t>
  </si>
  <si>
    <t>HISPANIC</t>
  </si>
  <si>
    <t>WHITE</t>
  </si>
  <si>
    <t>TOTAL</t>
  </si>
  <si>
    <t xml:space="preserve">   ETHICS &amp; APPLIED PHILOSOPHY</t>
  </si>
  <si>
    <t xml:space="preserve">   PSYCHOLOGY-CLINICAL &amp; COMMUNITY</t>
  </si>
  <si>
    <t xml:space="preserve">           MPAD.....................</t>
  </si>
  <si>
    <t xml:space="preserve">   CURRICULUM &amp; INSTRUCTION</t>
  </si>
  <si>
    <t>COLLEGE OF HEALTH &amp; HUMAN SERVICES</t>
  </si>
  <si>
    <t xml:space="preserve">           MHAD......................</t>
  </si>
  <si>
    <t xml:space="preserve">           MSPH........................</t>
  </si>
  <si>
    <t xml:space="preserve">   PUBLIC HEALTH</t>
  </si>
  <si>
    <t>COLLEGE OF COMPUTING &amp; INFORMATICS</t>
  </si>
  <si>
    <t xml:space="preserve">        Subtotal Optical Sci &amp; Egr</t>
  </si>
  <si>
    <t xml:space="preserve">      ADVANCED CLINICAL</t>
  </si>
  <si>
    <t xml:space="preserve">      MENTAL HEALTH</t>
  </si>
  <si>
    <t xml:space="preserve">       NURSING &amp; HEALTH ADMINISTRATION</t>
  </si>
  <si>
    <t xml:space="preserve">       NURSING SYSTEMS &amp; POPULATION</t>
  </si>
  <si>
    <t>COLLEGE OF ARTS &amp; ARCHITECTURE</t>
  </si>
  <si>
    <t>COLLEGE OF LIBERAL ARTS &amp; SCIENCES</t>
  </si>
  <si>
    <t xml:space="preserve">   PUBLIC POLICY</t>
  </si>
  <si>
    <t xml:space="preserve">           PHD.......................</t>
  </si>
  <si>
    <r>
      <t xml:space="preserve">   </t>
    </r>
    <r>
      <rPr>
        <sz val="10"/>
        <rFont val="Arial"/>
        <family val="2"/>
      </rPr>
      <t>UNDESIGNATED</t>
    </r>
  </si>
  <si>
    <t xml:space="preserve">   FOREIGN LANGUAGE</t>
  </si>
  <si>
    <t xml:space="preserve">   ART EDUCATION</t>
  </si>
  <si>
    <t xml:space="preserve">   HEALTH SERVICES RESEARCH</t>
  </si>
  <si>
    <t>PACIFIC ISLANDER</t>
  </si>
  <si>
    <t>UNKNOWN</t>
  </si>
  <si>
    <t xml:space="preserve">           MBA......................</t>
  </si>
  <si>
    <t xml:space="preserve">   SPORTS MARKETING &amp; MGMT</t>
  </si>
  <si>
    <t xml:space="preserve">     BIOINFORMATICS</t>
  </si>
  <si>
    <t>2+ RACES</t>
  </si>
  <si>
    <t xml:space="preserve">   LATIN-AMERICAN STUDIES</t>
  </si>
  <si>
    <t xml:space="preserve">   HEALTH PSYCHOLOGY</t>
  </si>
  <si>
    <t xml:space="preserve">        Subtotal Geography</t>
  </si>
  <si>
    <t xml:space="preserve">   URBAN DESIGN</t>
  </si>
  <si>
    <t xml:space="preserve">           MUD………………..</t>
  </si>
  <si>
    <t xml:space="preserve">   ORGANIZATIONAL SCIENCE</t>
  </si>
  <si>
    <t xml:space="preserve">        Subtotal Bioinformatics</t>
  </si>
  <si>
    <t xml:space="preserve">   DANCE EDUCATION</t>
  </si>
  <si>
    <t xml:space="preserve">   NANOSCALE SCIENCE</t>
  </si>
  <si>
    <t xml:space="preserve">      COMPUTER &amp; INFORMATION SYSTEM</t>
  </si>
  <si>
    <t xml:space="preserve">   CONSTRUCTION - FACILITIES MGMT</t>
  </si>
  <si>
    <t xml:space="preserve">   FIRE PROTECTION &amp; ADMIN</t>
  </si>
  <si>
    <t xml:space="preserve">           M…………………..</t>
  </si>
  <si>
    <t xml:space="preserve">   ANTHROPOLOGY</t>
  </si>
  <si>
    <t xml:space="preserve">   COUNSELING - MENTAL HEALTH</t>
  </si>
  <si>
    <t xml:space="preserve">   EARLY CHILDHOOD (B-K)</t>
  </si>
  <si>
    <t>GRADUATE SCHOOL</t>
  </si>
  <si>
    <r>
      <t xml:space="preserve">   </t>
    </r>
    <r>
      <rPr>
        <sz val="10"/>
        <rFont val="Arial"/>
        <family val="2"/>
      </rPr>
      <t>Health Informatics</t>
    </r>
  </si>
  <si>
    <t xml:space="preserve">   KINESIOLOGY</t>
  </si>
  <si>
    <t xml:space="preserve">   COUNSELING - ADDICTION</t>
  </si>
  <si>
    <t xml:space="preserve">   REAL ESTATE FINANCE &amp; DEV</t>
  </si>
  <si>
    <t xml:space="preserve">   APPLIED ENERGY / ELEC MECH</t>
  </si>
  <si>
    <r>
      <t xml:space="preserve">           </t>
    </r>
    <r>
      <rPr>
        <sz val="10"/>
        <rFont val="Arial"/>
        <family val="2"/>
      </rPr>
      <t>MS………………….</t>
    </r>
  </si>
  <si>
    <t xml:space="preserve">       NURSING PRACTICE</t>
  </si>
  <si>
    <t xml:space="preserve">           DNP………………..</t>
  </si>
  <si>
    <t xml:space="preserve">   ARCHITECTURE-URBAN DESIGN (DUAL)</t>
  </si>
  <si>
    <t xml:space="preserve">   PSYCHOLOGY</t>
  </si>
  <si>
    <t xml:space="preserve">   Data Science &amp; Bus Analytic</t>
  </si>
  <si>
    <t>BY MAJOR, OPTION, DEGREE, AND RACE FOR EACH COLLEGE, 2015-2016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</si>
</sst>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7" fillId="27" borderId="6" applyNumberFormat="0" applyAlignment="0" applyProtection="0"/>
    <xf numFmtId="1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59" applyFont="1" applyFill="1" applyAlignment="1">
      <alignment/>
    </xf>
    <xf numFmtId="0" fontId="1" fillId="0" borderId="0" xfId="59" applyFont="1" applyFill="1" applyAlignment="1">
      <alignment horizontal="right"/>
    </xf>
    <xf numFmtId="0" fontId="1" fillId="0" borderId="0" xfId="59" applyFont="1" applyFill="1" applyAlignment="1">
      <alignment horizontal="right"/>
    </xf>
    <xf numFmtId="0" fontId="3" fillId="0" borderId="0" xfId="59" applyFont="1" applyFill="1" applyAlignment="1">
      <alignment/>
    </xf>
    <xf numFmtId="0" fontId="3" fillId="0" borderId="0" xfId="59" applyFont="1" applyFill="1" applyAlignment="1">
      <alignment horizontal="right"/>
    </xf>
    <xf numFmtId="0" fontId="4" fillId="0" borderId="0" xfId="59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59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59" applyFont="1" applyFill="1" applyAlignment="1" applyProtection="1">
      <alignment/>
      <protection locked="0"/>
    </xf>
    <xf numFmtId="0" fontId="1" fillId="0" borderId="0" xfId="59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 quotePrefix="1">
      <alignment horizontal="right"/>
    </xf>
    <xf numFmtId="0" fontId="3" fillId="0" borderId="0" xfId="59" applyFont="1" applyFill="1" applyAlignment="1">
      <alignment/>
    </xf>
    <xf numFmtId="0" fontId="3" fillId="0" borderId="0" xfId="59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59" applyFont="1" applyFill="1" applyAlignment="1">
      <alignment horizontal="right"/>
    </xf>
    <xf numFmtId="0" fontId="0" fillId="0" borderId="0" xfId="59" applyFont="1" applyFill="1" applyAlignment="1">
      <alignment/>
    </xf>
    <xf numFmtId="0" fontId="1" fillId="0" borderId="8" xfId="59" applyFont="1" applyFill="1" applyBorder="1" applyAlignment="1">
      <alignment horizontal="right"/>
    </xf>
    <xf numFmtId="0" fontId="1" fillId="0" borderId="8" xfId="59" applyFont="1" applyFill="1" applyBorder="1" applyAlignment="1">
      <alignment horizontal="center"/>
    </xf>
    <xf numFmtId="0" fontId="1" fillId="0" borderId="8" xfId="59" applyFont="1" applyFill="1" applyBorder="1" applyAlignment="1">
      <alignment horizontal="center"/>
    </xf>
    <xf numFmtId="0" fontId="1" fillId="0" borderId="0" xfId="5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10"/>
  <sheetViews>
    <sheetView tabSelected="1" showOutlineSymbols="0" zoomScalePageLayoutView="0" workbookViewId="0" topLeftCell="A1">
      <selection activeCell="A1" sqref="A1:AD1"/>
    </sheetView>
  </sheetViews>
  <sheetFormatPr defaultColWidth="38.140625" defaultRowHeight="12.75"/>
  <cols>
    <col min="1" max="1" width="40.00390625" style="1" customWidth="1"/>
    <col min="2" max="2" width="5.8515625" style="1" customWidth="1"/>
    <col min="3" max="3" width="6.7109375" style="1" customWidth="1"/>
    <col min="4" max="4" width="0.9921875" style="1" customWidth="1"/>
    <col min="5" max="6" width="5.8515625" style="1" customWidth="1"/>
    <col min="7" max="7" width="0.85546875" style="1" customWidth="1"/>
    <col min="8" max="8" width="5.8515625" style="1" customWidth="1"/>
    <col min="9" max="9" width="6.140625" style="1" customWidth="1"/>
    <col min="10" max="10" width="0.85546875" style="1" customWidth="1"/>
    <col min="11" max="12" width="5.8515625" style="1" customWidth="1"/>
    <col min="13" max="13" width="0.85546875" style="1" customWidth="1"/>
    <col min="14" max="14" width="6.7109375" style="1" customWidth="1"/>
    <col min="15" max="15" width="5.8515625" style="1" customWidth="1"/>
    <col min="16" max="16" width="0.71875" style="1" customWidth="1"/>
    <col min="17" max="17" width="6.00390625" style="1" customWidth="1"/>
    <col min="18" max="18" width="6.28125" style="1" customWidth="1"/>
    <col min="19" max="19" width="0.85546875" style="1" customWidth="1"/>
    <col min="20" max="20" width="9.421875" style="1" customWidth="1"/>
    <col min="21" max="21" width="9.140625" style="1" customWidth="1"/>
    <col min="22" max="22" width="0.85546875" style="1" customWidth="1"/>
    <col min="23" max="24" width="6.140625" style="1" customWidth="1"/>
    <col min="25" max="25" width="0.85546875" style="1" customWidth="1"/>
    <col min="26" max="27" width="6.140625" style="1" customWidth="1"/>
    <col min="28" max="28" width="0.85546875" style="1" customWidth="1"/>
    <col min="29" max="29" width="5.8515625" style="5" customWidth="1"/>
    <col min="30" max="30" width="6.00390625" style="5" customWidth="1"/>
    <col min="31" max="76" width="9.140625" style="1" customWidth="1"/>
    <col min="77" max="77" width="37.421875" style="1" customWidth="1"/>
    <col min="78" max="80" width="9.140625" style="1" customWidth="1"/>
    <col min="81" max="98" width="0" style="1" hidden="1" customWidth="1"/>
    <col min="99" max="99" width="147.140625" style="1" customWidth="1"/>
    <col min="100" max="103" width="0" style="1" hidden="1" customWidth="1"/>
    <col min="104" max="104" width="253.421875" style="1" customWidth="1"/>
    <col min="105" max="105" width="0" style="1" hidden="1" customWidth="1"/>
    <col min="106" max="106" width="217.421875" style="1" customWidth="1"/>
    <col min="107" max="110" width="0" style="1" hidden="1" customWidth="1"/>
    <col min="111" max="111" width="9.140625" style="1" customWidth="1"/>
    <col min="112" max="112" width="217.140625" style="1" customWidth="1"/>
    <col min="113" max="114" width="0" style="1" hidden="1" customWidth="1"/>
    <col min="115" max="115" width="177.140625" style="1" customWidth="1"/>
    <col min="116" max="116" width="10.140625" style="1" customWidth="1"/>
    <col min="117" max="117" width="237.140625" style="1" customWidth="1"/>
    <col min="118" max="119" width="9.140625" style="1" customWidth="1"/>
    <col min="120" max="120" width="0" style="1" hidden="1" customWidth="1"/>
    <col min="121" max="143" width="9.140625" style="1" customWidth="1"/>
    <col min="144" max="144" width="37.421875" style="1" customWidth="1"/>
    <col min="145" max="150" width="9.140625" style="1" customWidth="1"/>
    <col min="151" max="151" width="1.421875" style="1" customWidth="1"/>
    <col min="152" max="156" width="9.140625" style="1" customWidth="1"/>
    <col min="157" max="157" width="37.421875" style="1" customWidth="1"/>
    <col min="158" max="181" width="9.140625" style="1" customWidth="1"/>
    <col min="182" max="182" width="0" style="1" hidden="1" customWidth="1"/>
    <col min="183" max="183" width="9.140625" style="1" customWidth="1"/>
    <col min="184" max="184" width="37.421875" style="1" customWidth="1"/>
    <col min="185" max="190" width="9.140625" style="1" customWidth="1"/>
    <col min="191" max="191" width="1.421875" style="1" customWidth="1"/>
    <col min="192" max="195" width="9.140625" style="1" customWidth="1"/>
    <col min="196" max="196" width="37.8515625" style="1" customWidth="1"/>
    <col min="197" max="197" width="37.421875" style="1" customWidth="1"/>
    <col min="198" max="218" width="9.140625" style="1" customWidth="1"/>
    <col min="219" max="219" width="42.00390625" style="1" customWidth="1"/>
    <col min="220" max="223" width="9.140625" style="1" customWidth="1"/>
    <col min="224" max="224" width="37.421875" style="1" customWidth="1"/>
    <col min="225" max="225" width="109.421875" style="1" customWidth="1"/>
    <col min="226" max="226" width="4.28125" style="1" customWidth="1"/>
    <col min="227" max="227" width="10.421875" style="1" customWidth="1"/>
    <col min="228" max="230" width="9.140625" style="1" customWidth="1"/>
    <col min="231" max="231" width="1.421875" style="1" customWidth="1"/>
    <col min="232" max="233" width="9.140625" style="1" customWidth="1"/>
    <col min="234" max="234" width="8.28125" style="1" customWidth="1"/>
    <col min="235" max="235" width="9.140625" style="1" customWidth="1"/>
    <col min="236" max="236" width="37.57421875" style="1" customWidth="1"/>
    <col min="237" max="237" width="37.421875" style="1" customWidth="1"/>
    <col min="238" max="238" width="9.00390625" style="1" customWidth="1"/>
    <col min="239" max="240" width="9.140625" style="1" customWidth="1"/>
    <col min="241" max="245" width="0" style="1" hidden="1" customWidth="1"/>
    <col min="246" max="246" width="38.421875" style="1" customWidth="1"/>
    <col min="247" max="247" width="0" style="1" hidden="1" customWidth="1"/>
    <col min="248" max="248" width="10.7109375" style="1" customWidth="1"/>
    <col min="249" max="254" width="0" style="1" hidden="1" customWidth="1"/>
    <col min="255" max="255" width="42.00390625" style="1" customWidth="1"/>
    <col min="256" max="16384" width="38.140625" style="1" customWidth="1"/>
  </cols>
  <sheetData>
    <row r="1" spans="1:30" ht="12.75">
      <c r="A1" s="4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12.75">
      <c r="A2" s="47" t="s">
        <v>167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1:30" ht="12.75">
      <c r="A3" s="46" t="s">
        <v>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5" spans="1:256" ht="12.75">
      <c r="A5" s="6"/>
      <c r="B5" s="45" t="s">
        <v>102</v>
      </c>
      <c r="C5" s="45"/>
      <c r="D5" s="7"/>
      <c r="E5" s="7"/>
      <c r="F5" s="7"/>
      <c r="G5" s="7"/>
      <c r="H5" s="45" t="s">
        <v>105</v>
      </c>
      <c r="I5" s="4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8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6" t="s">
        <v>0</v>
      </c>
      <c r="B6" s="43" t="s">
        <v>103</v>
      </c>
      <c r="C6" s="43"/>
      <c r="D6" s="7"/>
      <c r="E6" s="43" t="s">
        <v>104</v>
      </c>
      <c r="F6" s="43"/>
      <c r="G6" s="7"/>
      <c r="H6" s="43" t="s">
        <v>106</v>
      </c>
      <c r="I6" s="43"/>
      <c r="J6" s="7"/>
      <c r="K6" s="43" t="s">
        <v>107</v>
      </c>
      <c r="L6" s="43"/>
      <c r="M6" s="7"/>
      <c r="N6" s="42" t="s">
        <v>108</v>
      </c>
      <c r="O6" s="42"/>
      <c r="P6" s="7"/>
      <c r="Q6" s="43" t="s">
        <v>109</v>
      </c>
      <c r="R6" s="43"/>
      <c r="S6" s="7"/>
      <c r="T6" s="43" t="s">
        <v>133</v>
      </c>
      <c r="U6" s="43"/>
      <c r="V6" s="7"/>
      <c r="W6" s="43" t="s">
        <v>134</v>
      </c>
      <c r="X6" s="43"/>
      <c r="Y6" s="7"/>
      <c r="Z6" s="43" t="s">
        <v>138</v>
      </c>
      <c r="AA6" s="43"/>
      <c r="AB6" s="7"/>
      <c r="AC6" s="44" t="s">
        <v>110</v>
      </c>
      <c r="AD6" s="44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6"/>
      <c r="B7" s="7" t="s">
        <v>37</v>
      </c>
      <c r="C7" s="7" t="s">
        <v>39</v>
      </c>
      <c r="D7" s="7"/>
      <c r="E7" s="7" t="s">
        <v>37</v>
      </c>
      <c r="F7" s="7" t="s">
        <v>40</v>
      </c>
      <c r="G7" s="7"/>
      <c r="H7" s="7" t="s">
        <v>41</v>
      </c>
      <c r="I7" s="7" t="s">
        <v>39</v>
      </c>
      <c r="J7" s="7"/>
      <c r="K7" s="7" t="s">
        <v>37</v>
      </c>
      <c r="L7" s="7" t="s">
        <v>40</v>
      </c>
      <c r="M7" s="7"/>
      <c r="N7" s="7" t="s">
        <v>41</v>
      </c>
      <c r="O7" s="7" t="s">
        <v>40</v>
      </c>
      <c r="P7" s="7"/>
      <c r="Q7" s="7" t="s">
        <v>41</v>
      </c>
      <c r="R7" s="7" t="s">
        <v>40</v>
      </c>
      <c r="S7" s="7"/>
      <c r="T7" s="7" t="s">
        <v>41</v>
      </c>
      <c r="U7" s="7" t="s">
        <v>40</v>
      </c>
      <c r="V7" s="7"/>
      <c r="W7" s="7" t="s">
        <v>41</v>
      </c>
      <c r="X7" s="7" t="s">
        <v>40</v>
      </c>
      <c r="Y7" s="7"/>
      <c r="Z7" s="7" t="s">
        <v>41</v>
      </c>
      <c r="AA7" s="7" t="s">
        <v>40</v>
      </c>
      <c r="AB7" s="7"/>
      <c r="AC7" s="8" t="s">
        <v>37</v>
      </c>
      <c r="AD7" s="8" t="s">
        <v>40</v>
      </c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ht="12.75">
      <c r="A8" s="6" t="s">
        <v>125</v>
      </c>
    </row>
    <row r="9" ht="12.75">
      <c r="A9" s="1" t="s">
        <v>1</v>
      </c>
    </row>
    <row r="10" spans="1:30" ht="12.75">
      <c r="A10" s="1" t="s">
        <v>101</v>
      </c>
      <c r="B10" s="3">
        <v>1</v>
      </c>
      <c r="C10" s="2">
        <v>2</v>
      </c>
      <c r="D10" s="2"/>
      <c r="E10" s="3">
        <v>0</v>
      </c>
      <c r="F10" s="2">
        <v>1</v>
      </c>
      <c r="G10" s="2"/>
      <c r="H10" s="3">
        <v>0</v>
      </c>
      <c r="I10" s="2">
        <v>0</v>
      </c>
      <c r="J10" s="2"/>
      <c r="K10" s="3">
        <v>0</v>
      </c>
      <c r="L10" s="2">
        <v>1</v>
      </c>
      <c r="M10" s="2"/>
      <c r="N10" s="2">
        <v>0</v>
      </c>
      <c r="O10" s="2">
        <v>1</v>
      </c>
      <c r="P10" s="2"/>
      <c r="Q10" s="2">
        <v>8</v>
      </c>
      <c r="R10" s="2">
        <v>8</v>
      </c>
      <c r="S10" s="2"/>
      <c r="T10" s="22">
        <v>0</v>
      </c>
      <c r="U10" s="22">
        <v>0</v>
      </c>
      <c r="V10" s="2"/>
      <c r="W10" s="2">
        <v>0</v>
      </c>
      <c r="X10" s="2">
        <v>0</v>
      </c>
      <c r="Y10" s="2"/>
      <c r="Z10" s="22">
        <v>0</v>
      </c>
      <c r="AA10" s="22">
        <v>1</v>
      </c>
      <c r="AB10" s="2"/>
      <c r="AC10" s="4">
        <f>+Q10+N10+K10+H10+E10+B10+T10+W10+Z10</f>
        <v>9</v>
      </c>
      <c r="AD10" s="4">
        <f>+R10+O10+L10+I10+F10+C10+U10+X10+AA10</f>
        <v>14</v>
      </c>
    </row>
    <row r="11" spans="1:30" s="24" customFormat="1" ht="12.75">
      <c r="A11" s="41" t="s">
        <v>164</v>
      </c>
      <c r="B11" s="26"/>
      <c r="C11" s="19"/>
      <c r="D11" s="19"/>
      <c r="E11" s="26"/>
      <c r="F11" s="19"/>
      <c r="G11" s="19"/>
      <c r="H11" s="26"/>
      <c r="I11" s="19"/>
      <c r="J11" s="19"/>
      <c r="K11" s="26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s="24" customFormat="1" ht="12.75">
      <c r="A12" s="41" t="s">
        <v>101</v>
      </c>
      <c r="B12" s="26">
        <v>0</v>
      </c>
      <c r="C12" s="19">
        <v>0</v>
      </c>
      <c r="D12" s="19"/>
      <c r="E12" s="26">
        <v>0</v>
      </c>
      <c r="F12" s="19">
        <v>0</v>
      </c>
      <c r="G12" s="19"/>
      <c r="H12" s="26">
        <v>0</v>
      </c>
      <c r="I12" s="19">
        <v>0</v>
      </c>
      <c r="J12" s="19"/>
      <c r="K12" s="26">
        <v>0</v>
      </c>
      <c r="L12" s="19">
        <v>0</v>
      </c>
      <c r="M12" s="19"/>
      <c r="N12" s="19">
        <v>0</v>
      </c>
      <c r="O12" s="19">
        <v>0</v>
      </c>
      <c r="P12" s="19"/>
      <c r="Q12" s="19">
        <v>0</v>
      </c>
      <c r="R12" s="19">
        <v>0</v>
      </c>
      <c r="S12" s="19"/>
      <c r="T12" s="19">
        <v>0</v>
      </c>
      <c r="U12" s="19">
        <v>0</v>
      </c>
      <c r="V12" s="19"/>
      <c r="W12" s="19">
        <v>0</v>
      </c>
      <c r="X12" s="19">
        <v>0</v>
      </c>
      <c r="Y12" s="19"/>
      <c r="Z12" s="19">
        <v>0</v>
      </c>
      <c r="AA12" s="19">
        <v>0</v>
      </c>
      <c r="AB12" s="19"/>
      <c r="AC12" s="4">
        <f>+Q12+N12+K12+H12+E12+B12+T12+W12+Z12</f>
        <v>0</v>
      </c>
      <c r="AD12" s="4">
        <f>+R12+O12+L12+I12+F12+C12+U12+X12+AA12</f>
        <v>0</v>
      </c>
    </row>
    <row r="13" spans="1:30" ht="12.75">
      <c r="A13" s="41" t="s">
        <v>89</v>
      </c>
      <c r="B13" s="3"/>
      <c r="C13" s="2"/>
      <c r="D13" s="2"/>
      <c r="E13" s="3"/>
      <c r="F13" s="2"/>
      <c r="G13" s="2"/>
      <c r="H13" s="2"/>
      <c r="I13" s="2"/>
      <c r="J13" s="2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  <c r="AD13" s="4"/>
    </row>
    <row r="14" spans="1:30" ht="12.75">
      <c r="A14" s="21" t="s">
        <v>5</v>
      </c>
      <c r="B14" s="3">
        <v>0</v>
      </c>
      <c r="C14" s="2">
        <v>0</v>
      </c>
      <c r="D14" s="2"/>
      <c r="E14" s="3">
        <v>0</v>
      </c>
      <c r="F14" s="2">
        <v>0</v>
      </c>
      <c r="G14" s="2"/>
      <c r="H14" s="3">
        <v>0</v>
      </c>
      <c r="I14" s="2">
        <v>0</v>
      </c>
      <c r="J14" s="2"/>
      <c r="K14" s="3">
        <v>0</v>
      </c>
      <c r="L14" s="2">
        <v>0</v>
      </c>
      <c r="M14" s="2"/>
      <c r="N14" s="2">
        <v>0</v>
      </c>
      <c r="O14" s="2">
        <v>0</v>
      </c>
      <c r="P14" s="2"/>
      <c r="Q14" s="2">
        <v>0</v>
      </c>
      <c r="R14" s="2">
        <v>0</v>
      </c>
      <c r="S14" s="2"/>
      <c r="T14" s="22">
        <v>0</v>
      </c>
      <c r="U14" s="22">
        <v>0</v>
      </c>
      <c r="V14" s="2"/>
      <c r="W14" s="2">
        <v>0</v>
      </c>
      <c r="X14" s="2">
        <v>0</v>
      </c>
      <c r="Y14" s="2"/>
      <c r="Z14" s="22">
        <v>0</v>
      </c>
      <c r="AA14" s="22">
        <v>0</v>
      </c>
      <c r="AB14" s="2"/>
      <c r="AC14" s="4">
        <f>+Q14+N14+K14+H14+E14+B14+T14+W14+Z14</f>
        <v>0</v>
      </c>
      <c r="AD14" s="4">
        <f>+R14+O14+L14+I14+F14+C14+U14+X14+AA14</f>
        <v>0</v>
      </c>
    </row>
    <row r="15" spans="1:30" ht="12.75">
      <c r="A15" s="24" t="s">
        <v>142</v>
      </c>
      <c r="B15" s="3"/>
      <c r="C15" s="2"/>
      <c r="D15" s="2"/>
      <c r="E15" s="3"/>
      <c r="F15" s="2"/>
      <c r="G15" s="2"/>
      <c r="H15" s="2"/>
      <c r="I15" s="2"/>
      <c r="J15" s="2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  <c r="AD15" s="4"/>
    </row>
    <row r="16" spans="1:30" ht="12.75">
      <c r="A16" s="24" t="s">
        <v>143</v>
      </c>
      <c r="B16" s="3">
        <v>0</v>
      </c>
      <c r="C16" s="2">
        <v>2</v>
      </c>
      <c r="D16" s="2"/>
      <c r="E16" s="3">
        <v>1</v>
      </c>
      <c r="F16" s="2">
        <v>1</v>
      </c>
      <c r="G16" s="2"/>
      <c r="H16" s="3">
        <v>0</v>
      </c>
      <c r="I16" s="2">
        <v>0</v>
      </c>
      <c r="J16" s="2"/>
      <c r="K16" s="3">
        <v>0</v>
      </c>
      <c r="L16" s="2">
        <v>0</v>
      </c>
      <c r="M16" s="2"/>
      <c r="N16" s="2">
        <v>0</v>
      </c>
      <c r="O16" s="2">
        <v>2</v>
      </c>
      <c r="P16" s="2"/>
      <c r="Q16" s="2">
        <v>1</v>
      </c>
      <c r="R16" s="2">
        <v>1</v>
      </c>
      <c r="S16" s="2"/>
      <c r="T16" s="22">
        <v>0</v>
      </c>
      <c r="U16" s="22">
        <v>0</v>
      </c>
      <c r="V16" s="2"/>
      <c r="W16" s="2">
        <v>0</v>
      </c>
      <c r="X16" s="2">
        <v>0</v>
      </c>
      <c r="Y16" s="2"/>
      <c r="Z16" s="22">
        <v>0</v>
      </c>
      <c r="AA16" s="22">
        <v>1</v>
      </c>
      <c r="AB16" s="2"/>
      <c r="AC16" s="4">
        <f>+Q16+N16+K16+H16+E16+B16+T16+W16+Z16</f>
        <v>2</v>
      </c>
      <c r="AD16" s="4">
        <f>+R16+O16+L16+I16+F16+C16+U16+X16+AA16</f>
        <v>7</v>
      </c>
    </row>
    <row r="17" spans="1:30" ht="12.75">
      <c r="A17" s="21"/>
      <c r="B17" s="3"/>
      <c r="C17" s="2"/>
      <c r="D17" s="2"/>
      <c r="E17" s="3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"/>
      <c r="AD17" s="4"/>
    </row>
    <row r="18" spans="2:30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4"/>
      <c r="AD18" s="4"/>
    </row>
    <row r="19" spans="1:30" ht="12.75">
      <c r="A19" s="6" t="s">
        <v>55</v>
      </c>
      <c r="B19" s="7">
        <f>SUM(B10:B16)</f>
        <v>1</v>
      </c>
      <c r="C19" s="7">
        <f>SUM(C10:C16)</f>
        <v>4</v>
      </c>
      <c r="D19" s="7"/>
      <c r="E19" s="7">
        <f>SUM(E10:E16)</f>
        <v>1</v>
      </c>
      <c r="F19" s="7">
        <f>SUM(F10:F16)</f>
        <v>2</v>
      </c>
      <c r="G19" s="7"/>
      <c r="H19" s="7">
        <f>SUM(H10:H16)</f>
        <v>0</v>
      </c>
      <c r="I19" s="7">
        <f>SUM(I10:I16)</f>
        <v>0</v>
      </c>
      <c r="J19" s="7"/>
      <c r="K19" s="7">
        <f>SUM(K10:K16)</f>
        <v>0</v>
      </c>
      <c r="L19" s="7">
        <f>SUM(L10:L16)</f>
        <v>1</v>
      </c>
      <c r="M19" s="7"/>
      <c r="N19" s="7">
        <f>SUM(N10:N16)</f>
        <v>0</v>
      </c>
      <c r="O19" s="7">
        <f>SUM(O10:O16)</f>
        <v>3</v>
      </c>
      <c r="P19" s="7"/>
      <c r="Q19" s="7">
        <f>SUM(Q10:Q16)</f>
        <v>9</v>
      </c>
      <c r="R19" s="7">
        <f>SUM(R10:R16)</f>
        <v>9</v>
      </c>
      <c r="S19" s="7"/>
      <c r="T19" s="7">
        <f>SUM(T10:T16)</f>
        <v>0</v>
      </c>
      <c r="U19" s="7">
        <f>SUM(U10:U16)</f>
        <v>0</v>
      </c>
      <c r="V19" s="7"/>
      <c r="W19" s="7">
        <f>SUM(W10:W16)</f>
        <v>0</v>
      </c>
      <c r="X19" s="7">
        <f>SUM(X10:X16)</f>
        <v>0</v>
      </c>
      <c r="Y19" s="7"/>
      <c r="Z19" s="7">
        <f>SUM(Z10:Z16)</f>
        <v>0</v>
      </c>
      <c r="AA19" s="7">
        <f>SUM(AA10:AA16)</f>
        <v>2</v>
      </c>
      <c r="AB19" s="7"/>
      <c r="AC19" s="7">
        <f>SUM(AC10:AC16)</f>
        <v>11</v>
      </c>
      <c r="AD19" s="7">
        <f>SUM(AD10:AD16)</f>
        <v>21</v>
      </c>
    </row>
    <row r="20" spans="1:30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4"/>
      <c r="AD20" s="4"/>
    </row>
    <row r="21" spans="1:30" ht="12.75">
      <c r="A21" s="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4"/>
      <c r="AD21" s="4"/>
    </row>
    <row r="22" spans="1:30" s="21" customFormat="1" ht="12.75">
      <c r="A22" s="6" t="s">
        <v>126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20"/>
    </row>
    <row r="23" ht="12.75">
      <c r="A23" s="24" t="s">
        <v>152</v>
      </c>
    </row>
    <row r="24" spans="1:30" ht="12.75">
      <c r="A24" s="24" t="s">
        <v>5</v>
      </c>
      <c r="B24" s="1">
        <v>0</v>
      </c>
      <c r="C24" s="1">
        <v>0</v>
      </c>
      <c r="E24" s="1">
        <v>0</v>
      </c>
      <c r="F24" s="1">
        <v>0</v>
      </c>
      <c r="H24" s="1">
        <v>0</v>
      </c>
      <c r="I24" s="1">
        <v>0</v>
      </c>
      <c r="K24" s="1">
        <v>0</v>
      </c>
      <c r="L24" s="1">
        <v>0</v>
      </c>
      <c r="N24" s="1">
        <v>0</v>
      </c>
      <c r="O24" s="1">
        <v>0</v>
      </c>
      <c r="Q24" s="1">
        <v>3</v>
      </c>
      <c r="R24" s="1">
        <v>0</v>
      </c>
      <c r="T24" s="22">
        <v>0</v>
      </c>
      <c r="U24" s="22">
        <v>0</v>
      </c>
      <c r="W24" s="1">
        <v>0</v>
      </c>
      <c r="X24" s="1">
        <v>0</v>
      </c>
      <c r="Z24" s="1">
        <v>0</v>
      </c>
      <c r="AA24" s="1">
        <v>1</v>
      </c>
      <c r="AC24" s="4">
        <f>+Q24+N24+K24+H24+E24+B24+T24+W24+Z24</f>
        <v>3</v>
      </c>
      <c r="AD24" s="4">
        <f>+R24+O24+L24+I24+F24+C24+U24+X24+AA24</f>
        <v>1</v>
      </c>
    </row>
    <row r="25" spans="1:30" s="21" customFormat="1" ht="12.75">
      <c r="A25" s="24" t="s">
        <v>85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20"/>
      <c r="AD25" s="20"/>
    </row>
    <row r="26" spans="1:30" s="24" customFormat="1" ht="12.75">
      <c r="A26" s="21" t="s">
        <v>31</v>
      </c>
      <c r="B26" s="25">
        <v>1</v>
      </c>
      <c r="C26" s="22">
        <v>2</v>
      </c>
      <c r="D26" s="22"/>
      <c r="E26" s="22">
        <v>0</v>
      </c>
      <c r="F26" s="22">
        <v>0</v>
      </c>
      <c r="G26" s="22"/>
      <c r="H26" s="3">
        <v>0</v>
      </c>
      <c r="I26" s="2">
        <v>0</v>
      </c>
      <c r="J26" s="2"/>
      <c r="K26" s="3">
        <v>0</v>
      </c>
      <c r="L26" s="2">
        <v>0</v>
      </c>
      <c r="M26" s="22"/>
      <c r="N26" s="22">
        <v>0</v>
      </c>
      <c r="O26" s="22">
        <v>0</v>
      </c>
      <c r="P26" s="22"/>
      <c r="Q26" s="25">
        <v>3</v>
      </c>
      <c r="R26" s="25">
        <v>0</v>
      </c>
      <c r="S26" s="22"/>
      <c r="T26" s="22">
        <v>0</v>
      </c>
      <c r="U26" s="22">
        <v>0</v>
      </c>
      <c r="V26" s="22"/>
      <c r="W26" s="25">
        <v>0</v>
      </c>
      <c r="X26" s="25">
        <v>0</v>
      </c>
      <c r="Y26" s="22"/>
      <c r="Z26" s="22">
        <v>0</v>
      </c>
      <c r="AA26" s="22">
        <v>0</v>
      </c>
      <c r="AB26" s="22"/>
      <c r="AC26" s="4">
        <f>+Q26+N26+K26+H26+E26+B26+T26+W26+Z26</f>
        <v>4</v>
      </c>
      <c r="AD26" s="4">
        <f>+R26+O26+L26+I26+F26+C26+U26+X26+AA26</f>
        <v>2</v>
      </c>
    </row>
    <row r="27" spans="1:30" s="21" customFormat="1" ht="12.75">
      <c r="A27" s="24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20"/>
      <c r="AD27" s="20"/>
    </row>
    <row r="28" spans="1:30" s="24" customFormat="1" ht="12.75">
      <c r="A28" s="21" t="s">
        <v>2</v>
      </c>
      <c r="B28" s="25">
        <v>0</v>
      </c>
      <c r="C28" s="22">
        <v>1</v>
      </c>
      <c r="D28" s="22"/>
      <c r="E28" s="25">
        <v>0</v>
      </c>
      <c r="F28" s="22">
        <v>0</v>
      </c>
      <c r="G28" s="22"/>
      <c r="H28" s="3">
        <v>0</v>
      </c>
      <c r="I28" s="2">
        <v>0</v>
      </c>
      <c r="J28" s="2"/>
      <c r="K28" s="3">
        <v>0</v>
      </c>
      <c r="L28" s="2">
        <v>0</v>
      </c>
      <c r="M28" s="22"/>
      <c r="N28" s="22">
        <v>0</v>
      </c>
      <c r="O28" s="22">
        <v>0</v>
      </c>
      <c r="P28" s="22"/>
      <c r="Q28" s="25">
        <v>6</v>
      </c>
      <c r="R28" s="25">
        <v>1</v>
      </c>
      <c r="S28" s="22"/>
      <c r="T28" s="22">
        <v>0</v>
      </c>
      <c r="U28" s="22">
        <v>0</v>
      </c>
      <c r="V28" s="22"/>
      <c r="W28" s="25">
        <v>0</v>
      </c>
      <c r="X28" s="25">
        <v>0</v>
      </c>
      <c r="Y28" s="22"/>
      <c r="Z28" s="22">
        <v>0</v>
      </c>
      <c r="AA28" s="22">
        <v>0</v>
      </c>
      <c r="AB28" s="22"/>
      <c r="AC28" s="4">
        <f>+Q28+N28+K28+H28+E28+B28+T28+W28+Z28</f>
        <v>6</v>
      </c>
      <c r="AD28" s="4">
        <f>+R28+O28+L28+I28+F28+C28+U28+X28+AA28</f>
        <v>2</v>
      </c>
    </row>
    <row r="29" spans="1:30" s="21" customFormat="1" ht="12.75">
      <c r="A29" s="24" t="s">
        <v>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20"/>
    </row>
    <row r="30" spans="1:30" s="21" customFormat="1" ht="12.75">
      <c r="A30" s="24" t="s">
        <v>5</v>
      </c>
      <c r="B30" s="19">
        <v>0</v>
      </c>
      <c r="C30" s="19">
        <v>0</v>
      </c>
      <c r="D30" s="19"/>
      <c r="E30" s="19">
        <v>0</v>
      </c>
      <c r="F30" s="19">
        <v>0</v>
      </c>
      <c r="G30" s="19"/>
      <c r="H30" s="3">
        <v>0</v>
      </c>
      <c r="I30" s="2">
        <v>0</v>
      </c>
      <c r="J30" s="2"/>
      <c r="K30" s="3">
        <v>0</v>
      </c>
      <c r="L30" s="2">
        <v>0</v>
      </c>
      <c r="M30" s="19"/>
      <c r="N30" s="19">
        <v>0</v>
      </c>
      <c r="O30" s="19">
        <v>0</v>
      </c>
      <c r="P30" s="19"/>
      <c r="Q30" s="19">
        <v>0</v>
      </c>
      <c r="R30" s="19">
        <v>0</v>
      </c>
      <c r="S30" s="19"/>
      <c r="T30" s="22">
        <v>0</v>
      </c>
      <c r="U30" s="22">
        <v>0</v>
      </c>
      <c r="V30" s="19"/>
      <c r="W30" s="19">
        <v>0</v>
      </c>
      <c r="X30" s="19">
        <v>0</v>
      </c>
      <c r="Y30" s="19"/>
      <c r="Z30" s="22">
        <v>0</v>
      </c>
      <c r="AA30" s="22">
        <v>0</v>
      </c>
      <c r="AB30" s="19"/>
      <c r="AC30" s="4">
        <f aca="true" t="shared" si="0" ref="AC30:AD33">+Q30+N30+K30+H30+E30+B30+T30+W30+Z30</f>
        <v>0</v>
      </c>
      <c r="AD30" s="4">
        <f t="shared" si="0"/>
        <v>0</v>
      </c>
    </row>
    <row r="31" spans="1:30" s="24" customFormat="1" ht="12.75">
      <c r="A31" s="21" t="s">
        <v>2</v>
      </c>
      <c r="B31" s="25">
        <v>0</v>
      </c>
      <c r="C31" s="25">
        <v>0</v>
      </c>
      <c r="D31" s="22"/>
      <c r="E31" s="22">
        <v>0</v>
      </c>
      <c r="F31" s="25">
        <v>0</v>
      </c>
      <c r="G31" s="22"/>
      <c r="H31" s="3">
        <v>0</v>
      </c>
      <c r="I31" s="2">
        <v>0</v>
      </c>
      <c r="J31" s="2"/>
      <c r="K31" s="3">
        <v>0</v>
      </c>
      <c r="L31" s="2">
        <v>0</v>
      </c>
      <c r="M31" s="22"/>
      <c r="N31" s="22">
        <v>0</v>
      </c>
      <c r="O31" s="22">
        <v>0</v>
      </c>
      <c r="P31" s="22"/>
      <c r="Q31" s="25">
        <v>1</v>
      </c>
      <c r="R31" s="22">
        <v>3</v>
      </c>
      <c r="S31" s="22"/>
      <c r="T31" s="22">
        <v>0</v>
      </c>
      <c r="U31" s="22">
        <v>0</v>
      </c>
      <c r="V31" s="22"/>
      <c r="W31" s="25">
        <v>0</v>
      </c>
      <c r="X31" s="22">
        <v>0</v>
      </c>
      <c r="Y31" s="22"/>
      <c r="Z31" s="22">
        <v>0</v>
      </c>
      <c r="AA31" s="22">
        <v>0</v>
      </c>
      <c r="AB31" s="22"/>
      <c r="AC31" s="4">
        <f t="shared" si="0"/>
        <v>1</v>
      </c>
      <c r="AD31" s="4">
        <f t="shared" si="0"/>
        <v>3</v>
      </c>
    </row>
    <row r="32" spans="1:30" s="21" customFormat="1" ht="12.75">
      <c r="A32" s="24" t="s">
        <v>31</v>
      </c>
      <c r="B32" s="26">
        <v>0</v>
      </c>
      <c r="C32" s="19">
        <v>0</v>
      </c>
      <c r="D32" s="19"/>
      <c r="E32" s="19">
        <v>0</v>
      </c>
      <c r="F32" s="19">
        <v>0</v>
      </c>
      <c r="G32" s="19"/>
      <c r="H32" s="3">
        <v>0</v>
      </c>
      <c r="I32" s="2">
        <v>0</v>
      </c>
      <c r="J32" s="2"/>
      <c r="K32" s="3">
        <v>0</v>
      </c>
      <c r="L32" s="2">
        <v>0</v>
      </c>
      <c r="M32" s="19"/>
      <c r="N32" s="19">
        <v>0</v>
      </c>
      <c r="O32" s="19">
        <v>0</v>
      </c>
      <c r="P32" s="19"/>
      <c r="Q32" s="26">
        <v>1</v>
      </c>
      <c r="R32" s="26">
        <v>2</v>
      </c>
      <c r="S32" s="19"/>
      <c r="T32" s="22">
        <v>0</v>
      </c>
      <c r="U32" s="22">
        <v>0</v>
      </c>
      <c r="V32" s="19"/>
      <c r="W32" s="19">
        <v>0</v>
      </c>
      <c r="X32" s="26">
        <v>0</v>
      </c>
      <c r="Y32" s="19"/>
      <c r="Z32" s="22">
        <v>0</v>
      </c>
      <c r="AA32" s="22">
        <v>0</v>
      </c>
      <c r="AB32" s="19"/>
      <c r="AC32" s="4">
        <f t="shared" si="0"/>
        <v>1</v>
      </c>
      <c r="AD32" s="4">
        <f t="shared" si="0"/>
        <v>2</v>
      </c>
    </row>
    <row r="33" spans="1:30" s="24" customFormat="1" ht="12.75">
      <c r="A33" s="27" t="s">
        <v>59</v>
      </c>
      <c r="B33" s="28">
        <f>+SUM(B30:B32)</f>
        <v>0</v>
      </c>
      <c r="C33" s="28">
        <f>+SUM(C30:C32)</f>
        <v>0</v>
      </c>
      <c r="D33" s="28"/>
      <c r="E33" s="28">
        <f>+SUM(E30:E32)</f>
        <v>0</v>
      </c>
      <c r="F33" s="28">
        <f>+SUM(F30:F32)</f>
        <v>0</v>
      </c>
      <c r="G33" s="28"/>
      <c r="H33" s="28">
        <f>+SUM(H30:H32)</f>
        <v>0</v>
      </c>
      <c r="I33" s="28">
        <f>+SUM(I30:I32)</f>
        <v>0</v>
      </c>
      <c r="J33" s="28"/>
      <c r="K33" s="28">
        <f>+SUM(K30:K32)</f>
        <v>0</v>
      </c>
      <c r="L33" s="28">
        <f>+SUM(L30:L32)</f>
        <v>0</v>
      </c>
      <c r="M33" s="28"/>
      <c r="N33" s="28">
        <f>+SUM(N30:N32)</f>
        <v>0</v>
      </c>
      <c r="O33" s="28">
        <f>+SUM(O30:O32)</f>
        <v>0</v>
      </c>
      <c r="P33" s="28"/>
      <c r="Q33" s="28">
        <f>+SUM(Q30:Q32)</f>
        <v>2</v>
      </c>
      <c r="R33" s="28">
        <f>+SUM(R30:R32)</f>
        <v>5</v>
      </c>
      <c r="S33" s="28"/>
      <c r="T33" s="28">
        <f>+SUM(T30:T32)</f>
        <v>0</v>
      </c>
      <c r="U33" s="28">
        <f>+SUM(U30:U32)</f>
        <v>0</v>
      </c>
      <c r="V33" s="28"/>
      <c r="W33" s="28">
        <f>+SUM(W30:W32)</f>
        <v>0</v>
      </c>
      <c r="X33" s="28">
        <f>+SUM(X30:X32)</f>
        <v>0</v>
      </c>
      <c r="Y33" s="28">
        <f>+SUM(Y30:Y32)</f>
        <v>0</v>
      </c>
      <c r="Z33" s="28">
        <f>+SUM(Z30:Z32)</f>
        <v>0</v>
      </c>
      <c r="AA33" s="28">
        <f>+SUM(AA30:AA32)</f>
        <v>0</v>
      </c>
      <c r="AB33" s="28"/>
      <c r="AC33" s="4">
        <f t="shared" si="0"/>
        <v>2</v>
      </c>
      <c r="AD33" s="4">
        <f t="shared" si="0"/>
        <v>5</v>
      </c>
    </row>
    <row r="34" spans="1:30" s="21" customFormat="1" ht="12.75">
      <c r="A34" s="24" t="s">
        <v>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0"/>
      <c r="AD34" s="20"/>
    </row>
    <row r="35" spans="1:30" s="24" customFormat="1" ht="12.75">
      <c r="A35" s="21" t="s">
        <v>2</v>
      </c>
      <c r="B35" s="25">
        <v>0</v>
      </c>
      <c r="C35" s="25">
        <v>0</v>
      </c>
      <c r="D35" s="22"/>
      <c r="E35" s="22">
        <v>0</v>
      </c>
      <c r="F35" s="25">
        <v>1</v>
      </c>
      <c r="G35" s="22"/>
      <c r="H35" s="3">
        <v>0</v>
      </c>
      <c r="I35" s="2">
        <v>0</v>
      </c>
      <c r="J35" s="2"/>
      <c r="K35" s="3">
        <v>0</v>
      </c>
      <c r="L35" s="2">
        <v>0</v>
      </c>
      <c r="M35" s="22"/>
      <c r="N35" s="22">
        <v>1</v>
      </c>
      <c r="O35" s="22">
        <v>1</v>
      </c>
      <c r="P35" s="22"/>
      <c r="Q35" s="22">
        <v>8</v>
      </c>
      <c r="R35" s="25">
        <v>1</v>
      </c>
      <c r="S35" s="22"/>
      <c r="T35" s="22">
        <v>0</v>
      </c>
      <c r="U35" s="22">
        <v>0</v>
      </c>
      <c r="V35" s="22"/>
      <c r="W35" s="22">
        <v>0</v>
      </c>
      <c r="X35" s="25">
        <v>0</v>
      </c>
      <c r="Y35" s="22"/>
      <c r="Z35" s="22">
        <v>0</v>
      </c>
      <c r="AA35" s="22">
        <v>0</v>
      </c>
      <c r="AB35" s="22"/>
      <c r="AC35" s="4">
        <f>+Q35+N35+K35+H35+E35+B35+T35+W35+Z35</f>
        <v>9</v>
      </c>
      <c r="AD35" s="4">
        <f>+R35+O35+L35+I35+F35+C35+U35+X35+AA35</f>
        <v>3</v>
      </c>
    </row>
    <row r="36" spans="1:30" s="21" customFormat="1" ht="12.75">
      <c r="A36" s="24" t="s">
        <v>76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0"/>
      <c r="AD36" s="20"/>
    </row>
    <row r="37" spans="1:30" s="24" customFormat="1" ht="12.75">
      <c r="A37" s="21" t="s">
        <v>5</v>
      </c>
      <c r="B37" s="25">
        <v>0</v>
      </c>
      <c r="C37" s="25">
        <v>0</v>
      </c>
      <c r="D37" s="22"/>
      <c r="E37" s="25">
        <v>0</v>
      </c>
      <c r="F37" s="25">
        <v>1</v>
      </c>
      <c r="G37" s="22"/>
      <c r="H37" s="3">
        <v>0</v>
      </c>
      <c r="I37" s="2">
        <v>0</v>
      </c>
      <c r="J37" s="22"/>
      <c r="K37" s="25">
        <v>0</v>
      </c>
      <c r="L37" s="25">
        <v>0</v>
      </c>
      <c r="M37" s="22"/>
      <c r="N37" s="22">
        <v>0</v>
      </c>
      <c r="O37" s="22">
        <v>0</v>
      </c>
      <c r="P37" s="22"/>
      <c r="Q37" s="25">
        <v>1</v>
      </c>
      <c r="R37" s="25">
        <v>7</v>
      </c>
      <c r="S37" s="22"/>
      <c r="T37" s="22">
        <v>0</v>
      </c>
      <c r="U37" s="22">
        <v>0</v>
      </c>
      <c r="V37" s="22"/>
      <c r="W37" s="25">
        <v>0</v>
      </c>
      <c r="X37" s="25">
        <v>0</v>
      </c>
      <c r="Y37" s="22"/>
      <c r="Z37" s="22">
        <v>0</v>
      </c>
      <c r="AA37" s="22">
        <v>1</v>
      </c>
      <c r="AB37" s="22"/>
      <c r="AC37" s="4">
        <f>+Q37+N37+K37+H37+E37+B37+T37+W37+Z37</f>
        <v>1</v>
      </c>
      <c r="AD37" s="4">
        <f>+R37+O37+L37+I37+F37+C37+U37+X37+AA37</f>
        <v>9</v>
      </c>
    </row>
    <row r="38" spans="1:30" s="21" customFormat="1" ht="12.75">
      <c r="A38" s="24" t="s">
        <v>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  <c r="AD38" s="20"/>
    </row>
    <row r="39" spans="1:30" s="24" customFormat="1" ht="12.75">
      <c r="A39" s="21" t="s">
        <v>2</v>
      </c>
      <c r="B39" s="22">
        <v>0</v>
      </c>
      <c r="C39" s="22">
        <v>0</v>
      </c>
      <c r="D39" s="22"/>
      <c r="E39" s="22">
        <v>0</v>
      </c>
      <c r="F39" s="25">
        <v>1</v>
      </c>
      <c r="G39" s="22"/>
      <c r="H39" s="3">
        <v>0</v>
      </c>
      <c r="I39" s="2">
        <v>0</v>
      </c>
      <c r="J39" s="2"/>
      <c r="K39" s="3">
        <v>0</v>
      </c>
      <c r="L39" s="2">
        <v>0</v>
      </c>
      <c r="M39" s="22"/>
      <c r="N39" s="22">
        <v>0</v>
      </c>
      <c r="O39" s="22">
        <v>0</v>
      </c>
      <c r="P39" s="22"/>
      <c r="Q39" s="25">
        <v>3</v>
      </c>
      <c r="R39" s="22">
        <v>3</v>
      </c>
      <c r="S39" s="22"/>
      <c r="T39" s="22">
        <v>0</v>
      </c>
      <c r="U39" s="22">
        <v>0</v>
      </c>
      <c r="V39" s="22"/>
      <c r="W39" s="25">
        <v>0</v>
      </c>
      <c r="X39" s="25">
        <v>0</v>
      </c>
      <c r="Y39" s="22"/>
      <c r="Z39" s="22">
        <v>0</v>
      </c>
      <c r="AA39" s="22">
        <v>0</v>
      </c>
      <c r="AB39" s="22"/>
      <c r="AC39" s="4">
        <f>+Q39+N39+K39+H39+E39+B39+T39+W39+Z39</f>
        <v>3</v>
      </c>
      <c r="AD39" s="4">
        <f>+R39+O39+L39+I39+F39+C39+U39+X39+AA39</f>
        <v>4</v>
      </c>
    </row>
    <row r="40" spans="1:30" s="21" customFormat="1" ht="12.75">
      <c r="A40" s="24" t="s">
        <v>86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  <c r="AD40" s="20"/>
    </row>
    <row r="41" spans="1:30" s="24" customFormat="1" ht="12.75">
      <c r="A41" s="21" t="s">
        <v>2</v>
      </c>
      <c r="B41" s="22">
        <v>0</v>
      </c>
      <c r="C41" s="25">
        <v>1</v>
      </c>
      <c r="D41" s="22"/>
      <c r="E41" s="22">
        <v>0</v>
      </c>
      <c r="F41" s="25">
        <v>0</v>
      </c>
      <c r="G41" s="22"/>
      <c r="H41" s="3">
        <v>0</v>
      </c>
      <c r="I41" s="2">
        <v>0</v>
      </c>
      <c r="J41" s="2"/>
      <c r="K41" s="3">
        <v>0</v>
      </c>
      <c r="L41" s="2">
        <v>0</v>
      </c>
      <c r="M41" s="22"/>
      <c r="N41" s="22">
        <v>0</v>
      </c>
      <c r="O41" s="22">
        <v>0</v>
      </c>
      <c r="P41" s="22"/>
      <c r="Q41" s="22">
        <v>4</v>
      </c>
      <c r="R41" s="19">
        <v>4</v>
      </c>
      <c r="S41" s="22"/>
      <c r="T41" s="22">
        <v>0</v>
      </c>
      <c r="U41" s="22">
        <v>0</v>
      </c>
      <c r="V41" s="22"/>
      <c r="W41" s="25">
        <v>0</v>
      </c>
      <c r="X41" s="25">
        <v>0</v>
      </c>
      <c r="Y41" s="22"/>
      <c r="Z41" s="22">
        <v>0</v>
      </c>
      <c r="AA41" s="22">
        <v>0</v>
      </c>
      <c r="AB41" s="22"/>
      <c r="AC41" s="4">
        <f>+Q41+N41+K41+H41+E41+B41+T41+W41+Z41</f>
        <v>4</v>
      </c>
      <c r="AD41" s="4">
        <f>+R41+O41+L41+I41+F41+C41+U41+X41+AA41</f>
        <v>5</v>
      </c>
    </row>
    <row r="42" spans="1:30" s="21" customFormat="1" ht="12.75">
      <c r="A42" s="24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20"/>
      <c r="AD42" s="20"/>
    </row>
    <row r="43" spans="1:30" s="24" customFormat="1" ht="12.75">
      <c r="A43" s="21" t="s">
        <v>5</v>
      </c>
      <c r="B43" s="22">
        <v>0</v>
      </c>
      <c r="C43" s="25">
        <v>2</v>
      </c>
      <c r="D43" s="22"/>
      <c r="E43" s="22">
        <v>0</v>
      </c>
      <c r="F43" s="25">
        <v>3</v>
      </c>
      <c r="G43" s="22"/>
      <c r="H43" s="3">
        <v>0</v>
      </c>
      <c r="I43" s="2">
        <v>0</v>
      </c>
      <c r="J43" s="2"/>
      <c r="K43" s="3">
        <v>0</v>
      </c>
      <c r="L43" s="2">
        <v>0</v>
      </c>
      <c r="M43" s="22"/>
      <c r="N43" s="22">
        <v>0</v>
      </c>
      <c r="O43" s="22">
        <v>1</v>
      </c>
      <c r="P43" s="22"/>
      <c r="Q43" s="19">
        <v>6</v>
      </c>
      <c r="R43" s="22">
        <v>16</v>
      </c>
      <c r="S43" s="22"/>
      <c r="T43" s="22">
        <v>0</v>
      </c>
      <c r="U43" s="22">
        <v>1</v>
      </c>
      <c r="V43" s="22"/>
      <c r="W43" s="25">
        <v>0</v>
      </c>
      <c r="X43" s="25">
        <v>0</v>
      </c>
      <c r="Y43" s="22"/>
      <c r="Z43" s="22">
        <v>0</v>
      </c>
      <c r="AA43" s="22">
        <v>1</v>
      </c>
      <c r="AB43" s="22"/>
      <c r="AC43" s="4">
        <f>+Q43+N43+K43+H43+E43+B43+T43+W43+Z43</f>
        <v>6</v>
      </c>
      <c r="AD43" s="4">
        <f>+R43+O43+L43+I43+F43+C43+U43+X43+AA43</f>
        <v>24</v>
      </c>
    </row>
    <row r="44" spans="1:30" s="21" customFormat="1" ht="12.75">
      <c r="A44" s="24" t="s">
        <v>60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0"/>
      <c r="AD44" s="20"/>
    </row>
    <row r="45" spans="1:30" s="24" customFormat="1" ht="12.75">
      <c r="A45" s="21" t="s">
        <v>5</v>
      </c>
      <c r="B45" s="22">
        <v>0</v>
      </c>
      <c r="C45" s="25">
        <v>0</v>
      </c>
      <c r="D45" s="22"/>
      <c r="E45" s="22">
        <v>0</v>
      </c>
      <c r="F45" s="25">
        <v>0</v>
      </c>
      <c r="G45" s="22"/>
      <c r="H45" s="3">
        <v>0</v>
      </c>
      <c r="I45" s="2">
        <v>0</v>
      </c>
      <c r="J45" s="2"/>
      <c r="K45" s="3">
        <v>0</v>
      </c>
      <c r="L45" s="2">
        <v>0</v>
      </c>
      <c r="M45" s="22"/>
      <c r="N45" s="22">
        <v>0</v>
      </c>
      <c r="O45" s="22">
        <v>0</v>
      </c>
      <c r="P45" s="22"/>
      <c r="Q45" s="25">
        <v>1</v>
      </c>
      <c r="R45" s="25">
        <v>0</v>
      </c>
      <c r="S45" s="22"/>
      <c r="T45" s="22">
        <v>0</v>
      </c>
      <c r="U45" s="22">
        <v>0</v>
      </c>
      <c r="V45" s="22"/>
      <c r="W45" s="25">
        <v>0</v>
      </c>
      <c r="X45" s="25">
        <v>0</v>
      </c>
      <c r="Y45" s="22"/>
      <c r="Z45" s="22">
        <v>0</v>
      </c>
      <c r="AA45" s="22">
        <v>0</v>
      </c>
      <c r="AB45" s="22"/>
      <c r="AC45" s="4">
        <f>+Q45+N45+K45+H45+E45+B45+T45+W45+Z45</f>
        <v>1</v>
      </c>
      <c r="AD45" s="4">
        <f>+R45+O45+L45+I45+F45+C45+U45+X45+AA45</f>
        <v>0</v>
      </c>
    </row>
    <row r="46" spans="1:30" s="21" customFormat="1" ht="12.75">
      <c r="A46" s="24" t="s">
        <v>111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0"/>
      <c r="AD46" s="20"/>
    </row>
    <row r="47" spans="1:30" s="24" customFormat="1" ht="12.75">
      <c r="A47" s="21" t="s">
        <v>5</v>
      </c>
      <c r="B47" s="22">
        <v>0</v>
      </c>
      <c r="C47" s="25">
        <v>0</v>
      </c>
      <c r="D47" s="22"/>
      <c r="E47" s="22">
        <v>0</v>
      </c>
      <c r="F47" s="25">
        <v>0</v>
      </c>
      <c r="G47" s="22"/>
      <c r="H47" s="3">
        <v>0</v>
      </c>
      <c r="I47" s="2">
        <v>0</v>
      </c>
      <c r="J47" s="2"/>
      <c r="K47" s="3">
        <v>0</v>
      </c>
      <c r="L47" s="2">
        <v>0</v>
      </c>
      <c r="M47" s="22"/>
      <c r="N47" s="22">
        <v>0</v>
      </c>
      <c r="O47" s="22">
        <v>0</v>
      </c>
      <c r="P47" s="22"/>
      <c r="Q47" s="25">
        <v>2</v>
      </c>
      <c r="R47" s="25">
        <v>0</v>
      </c>
      <c r="S47" s="22"/>
      <c r="T47" s="22">
        <v>0</v>
      </c>
      <c r="U47" s="22">
        <v>0</v>
      </c>
      <c r="V47" s="22"/>
      <c r="W47" s="25">
        <v>0</v>
      </c>
      <c r="X47" s="25">
        <v>0</v>
      </c>
      <c r="Y47" s="22"/>
      <c r="Z47" s="22">
        <v>0</v>
      </c>
      <c r="AA47" s="22">
        <v>0</v>
      </c>
      <c r="AB47" s="22"/>
      <c r="AC47" s="4">
        <f>+Q47+N47+K47+H47+E47+B47+T47+W47+Z47</f>
        <v>2</v>
      </c>
      <c r="AD47" s="4">
        <f>+R47+O47+L47+I47+F47+C47+U47+X47+AA47</f>
        <v>0</v>
      </c>
    </row>
    <row r="48" spans="1:30" s="21" customFormat="1" ht="12.75">
      <c r="A48" s="24" t="s">
        <v>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  <c r="U48" s="22"/>
      <c r="V48" s="19"/>
      <c r="W48" s="19"/>
      <c r="X48" s="19"/>
      <c r="Y48" s="19"/>
      <c r="Z48" s="19"/>
      <c r="AA48" s="19"/>
      <c r="AB48" s="19"/>
      <c r="AC48" s="20"/>
      <c r="AD48" s="20"/>
    </row>
    <row r="49" spans="1:30" s="24" customFormat="1" ht="12.75">
      <c r="A49" s="21" t="s">
        <v>5</v>
      </c>
      <c r="B49" s="25">
        <v>0</v>
      </c>
      <c r="C49" s="25">
        <v>2</v>
      </c>
      <c r="D49" s="22"/>
      <c r="E49" s="25">
        <v>0</v>
      </c>
      <c r="F49" s="25">
        <v>1</v>
      </c>
      <c r="G49" s="22"/>
      <c r="H49" s="3">
        <v>0</v>
      </c>
      <c r="I49" s="2">
        <v>0</v>
      </c>
      <c r="J49" s="2"/>
      <c r="K49" s="3">
        <v>0</v>
      </c>
      <c r="L49" s="2">
        <v>0</v>
      </c>
      <c r="M49" s="22"/>
      <c r="N49" s="25">
        <v>0</v>
      </c>
      <c r="O49" s="22">
        <v>0</v>
      </c>
      <c r="P49" s="22"/>
      <c r="Q49" s="22">
        <v>4</v>
      </c>
      <c r="R49" s="22">
        <v>2</v>
      </c>
      <c r="S49" s="22"/>
      <c r="T49" s="22">
        <v>0</v>
      </c>
      <c r="U49" s="22">
        <v>0</v>
      </c>
      <c r="V49" s="22"/>
      <c r="W49" s="22">
        <v>0</v>
      </c>
      <c r="X49" s="22">
        <v>0</v>
      </c>
      <c r="Y49" s="22"/>
      <c r="Z49" s="22">
        <v>0</v>
      </c>
      <c r="AA49" s="22">
        <v>0</v>
      </c>
      <c r="AB49" s="22"/>
      <c r="AC49" s="4">
        <f>+Q49+N49+K49+H49+E49+B49+T49+W49+Z49</f>
        <v>4</v>
      </c>
      <c r="AD49" s="4">
        <f>+R49+O49+L49+I49+F49+C49+U49+X49+AA49</f>
        <v>5</v>
      </c>
    </row>
    <row r="50" spans="1:30" s="24" customFormat="1" ht="12.75">
      <c r="A50" s="24" t="s">
        <v>31</v>
      </c>
      <c r="B50" s="25">
        <v>2</v>
      </c>
      <c r="C50" s="25">
        <v>1</v>
      </c>
      <c r="D50" s="22"/>
      <c r="E50" s="25">
        <v>0</v>
      </c>
      <c r="F50" s="25">
        <v>0</v>
      </c>
      <c r="G50" s="22"/>
      <c r="H50" s="3">
        <v>0</v>
      </c>
      <c r="I50" s="2">
        <v>0</v>
      </c>
      <c r="J50" s="2"/>
      <c r="K50" s="3">
        <v>0</v>
      </c>
      <c r="L50" s="2">
        <v>0</v>
      </c>
      <c r="M50" s="22"/>
      <c r="N50" s="25">
        <v>0</v>
      </c>
      <c r="O50" s="22">
        <v>0</v>
      </c>
      <c r="P50" s="22"/>
      <c r="Q50" s="22">
        <v>0</v>
      </c>
      <c r="R50" s="22">
        <v>1</v>
      </c>
      <c r="S50" s="22"/>
      <c r="T50" s="22">
        <v>0</v>
      </c>
      <c r="U50" s="22">
        <v>0</v>
      </c>
      <c r="V50" s="22"/>
      <c r="W50" s="25">
        <v>0</v>
      </c>
      <c r="X50" s="25">
        <v>1</v>
      </c>
      <c r="Y50" s="22"/>
      <c r="Z50" s="22">
        <v>0</v>
      </c>
      <c r="AA50" s="22">
        <v>0</v>
      </c>
      <c r="AB50" s="22"/>
      <c r="AC50" s="4">
        <f>+Q50+N50+K50+H50+E50+B50+T50+W50+Z50</f>
        <v>2</v>
      </c>
      <c r="AD50" s="4">
        <f>+R50+O50+L50+I50+F50+C50+U50+X50+AA50</f>
        <v>3</v>
      </c>
    </row>
    <row r="51" spans="1:30" s="24" customFormat="1" ht="12.75">
      <c r="A51" s="27" t="s">
        <v>141</v>
      </c>
      <c r="B51" s="34">
        <f>SUM(B49:B50)</f>
        <v>2</v>
      </c>
      <c r="C51" s="34">
        <f>SUM(C49:C50)</f>
        <v>3</v>
      </c>
      <c r="D51" s="20"/>
      <c r="E51" s="34">
        <f>SUM(E49:E50)</f>
        <v>0</v>
      </c>
      <c r="F51" s="34">
        <f>SUM(F49:F50)</f>
        <v>1</v>
      </c>
      <c r="G51" s="20"/>
      <c r="H51" s="34">
        <f>SUM(H49:H50)</f>
        <v>0</v>
      </c>
      <c r="I51" s="34">
        <f>SUM(I49:I50)</f>
        <v>0</v>
      </c>
      <c r="J51" s="20"/>
      <c r="K51" s="34">
        <f>SUM(K49:K50)</f>
        <v>0</v>
      </c>
      <c r="L51" s="34">
        <f>SUM(L49:L50)</f>
        <v>0</v>
      </c>
      <c r="M51" s="20"/>
      <c r="N51" s="34">
        <f>SUM(N49:N50)</f>
        <v>0</v>
      </c>
      <c r="O51" s="34">
        <f>SUM(O49:O50)</f>
        <v>0</v>
      </c>
      <c r="P51" s="20"/>
      <c r="Q51" s="34">
        <f>SUM(Q49:Q50)</f>
        <v>4</v>
      </c>
      <c r="R51" s="34">
        <f>SUM(R49:R50)</f>
        <v>3</v>
      </c>
      <c r="S51" s="20"/>
      <c r="T51" s="34">
        <f>SUM(T49:T50)</f>
        <v>0</v>
      </c>
      <c r="U51" s="34">
        <f>SUM(U49:U50)</f>
        <v>0</v>
      </c>
      <c r="V51" s="20"/>
      <c r="W51" s="34">
        <f>SUM(W49:W50)</f>
        <v>0</v>
      </c>
      <c r="X51" s="34">
        <f>SUM(X49:X50)</f>
        <v>1</v>
      </c>
      <c r="Y51" s="20"/>
      <c r="Z51" s="34">
        <f>SUM(Z49:Z50)</f>
        <v>0</v>
      </c>
      <c r="AA51" s="34">
        <f>SUM(AA49:AA50)</f>
        <v>0</v>
      </c>
      <c r="AB51" s="20"/>
      <c r="AC51" s="34">
        <f>SUM(AC49:AC50)</f>
        <v>6</v>
      </c>
      <c r="AD51" s="34">
        <f>SUM(AD49:AD50)</f>
        <v>8</v>
      </c>
    </row>
    <row r="52" spans="1:30" s="21" customFormat="1" ht="12.75">
      <c r="A52" s="24" t="s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20"/>
      <c r="AD52" s="20"/>
    </row>
    <row r="53" spans="1:30" s="24" customFormat="1" ht="12.75">
      <c r="A53" s="21" t="s">
        <v>5</v>
      </c>
      <c r="B53" s="22">
        <v>0</v>
      </c>
      <c r="C53" s="25">
        <v>1</v>
      </c>
      <c r="D53" s="22"/>
      <c r="E53" s="22">
        <v>0</v>
      </c>
      <c r="F53" s="25">
        <v>2</v>
      </c>
      <c r="G53" s="22"/>
      <c r="H53" s="3">
        <v>0</v>
      </c>
      <c r="I53" s="2">
        <v>0</v>
      </c>
      <c r="J53" s="2"/>
      <c r="K53" s="3">
        <v>0</v>
      </c>
      <c r="L53" s="2">
        <v>0</v>
      </c>
      <c r="M53" s="22"/>
      <c r="N53" s="22">
        <v>0</v>
      </c>
      <c r="O53" s="22">
        <v>0</v>
      </c>
      <c r="P53" s="22"/>
      <c r="Q53" s="25">
        <v>0</v>
      </c>
      <c r="R53" s="22">
        <v>2</v>
      </c>
      <c r="S53" s="22"/>
      <c r="T53" s="22">
        <v>0</v>
      </c>
      <c r="U53" s="22">
        <v>0</v>
      </c>
      <c r="V53" s="22"/>
      <c r="W53" s="25">
        <v>0</v>
      </c>
      <c r="X53" s="25">
        <v>0</v>
      </c>
      <c r="Y53" s="22"/>
      <c r="Z53" s="22">
        <v>0</v>
      </c>
      <c r="AA53" s="22">
        <v>0</v>
      </c>
      <c r="AB53" s="22"/>
      <c r="AC53" s="4">
        <f>+Q53+N53+K53+H53+E53+B53+T53+W53+Z53</f>
        <v>0</v>
      </c>
      <c r="AD53" s="4">
        <f>+R53+O53+L53+I53+F53+C53+U53+X53+AA53</f>
        <v>5</v>
      </c>
    </row>
    <row r="54" spans="1:30" s="24" customFormat="1" ht="12.75">
      <c r="A54" s="24" t="s">
        <v>140</v>
      </c>
      <c r="B54" s="22"/>
      <c r="C54" s="25"/>
      <c r="D54" s="22"/>
      <c r="E54" s="22"/>
      <c r="F54" s="25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5"/>
      <c r="R54" s="22"/>
      <c r="S54" s="22"/>
      <c r="T54" s="25"/>
      <c r="U54" s="22"/>
      <c r="V54" s="22"/>
      <c r="W54" s="25"/>
      <c r="X54" s="22"/>
      <c r="Y54" s="22"/>
      <c r="Z54" s="25"/>
      <c r="AA54" s="22"/>
      <c r="AB54" s="22"/>
      <c r="AC54" s="4"/>
      <c r="AD54" s="4"/>
    </row>
    <row r="55" spans="1:30" s="24" customFormat="1" ht="12.75">
      <c r="A55" s="24" t="s">
        <v>128</v>
      </c>
      <c r="B55" s="22">
        <v>0</v>
      </c>
      <c r="C55" s="25">
        <v>0</v>
      </c>
      <c r="D55" s="22"/>
      <c r="E55" s="22">
        <v>0</v>
      </c>
      <c r="F55" s="25">
        <v>0</v>
      </c>
      <c r="G55" s="22"/>
      <c r="H55" s="3">
        <v>0</v>
      </c>
      <c r="I55" s="2">
        <v>0</v>
      </c>
      <c r="J55" s="2"/>
      <c r="K55" s="3">
        <v>0</v>
      </c>
      <c r="L55" s="2">
        <v>1</v>
      </c>
      <c r="M55" s="22"/>
      <c r="N55" s="19">
        <v>0</v>
      </c>
      <c r="O55" s="22">
        <v>0</v>
      </c>
      <c r="P55" s="22"/>
      <c r="Q55" s="25">
        <v>0</v>
      </c>
      <c r="R55" s="22">
        <v>5</v>
      </c>
      <c r="S55" s="22"/>
      <c r="T55" s="22">
        <v>0</v>
      </c>
      <c r="U55" s="22">
        <v>0</v>
      </c>
      <c r="V55" s="22"/>
      <c r="W55" s="25">
        <v>0</v>
      </c>
      <c r="X55" s="25">
        <v>0</v>
      </c>
      <c r="Y55" s="22"/>
      <c r="Z55" s="22">
        <v>0</v>
      </c>
      <c r="AA55" s="22">
        <v>0</v>
      </c>
      <c r="AB55" s="22"/>
      <c r="AC55" s="4">
        <f>+Q55+N55+K55+H55+E55+B55+T55+W55+Z55</f>
        <v>0</v>
      </c>
      <c r="AD55" s="4">
        <f>+R55+O55+L55+I55+F55+C55+U55+X55+AA55</f>
        <v>6</v>
      </c>
    </row>
    <row r="56" spans="1:30" s="21" customFormat="1" ht="12.75">
      <c r="A56" s="24" t="s">
        <v>66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20"/>
      <c r="AD56" s="20"/>
    </row>
    <row r="57" spans="1:30" s="24" customFormat="1" ht="12.75">
      <c r="A57" s="21" t="s">
        <v>5</v>
      </c>
      <c r="B57" s="22">
        <v>0</v>
      </c>
      <c r="C57" s="25">
        <v>0</v>
      </c>
      <c r="D57" s="22"/>
      <c r="E57" s="22">
        <v>0</v>
      </c>
      <c r="F57" s="25">
        <v>0</v>
      </c>
      <c r="G57" s="22"/>
      <c r="H57" s="3">
        <v>0</v>
      </c>
      <c r="I57" s="2">
        <v>0</v>
      </c>
      <c r="J57" s="2"/>
      <c r="K57" s="3">
        <v>0</v>
      </c>
      <c r="L57" s="2">
        <v>0</v>
      </c>
      <c r="M57" s="22"/>
      <c r="N57" s="22">
        <v>0</v>
      </c>
      <c r="O57" s="22">
        <v>0</v>
      </c>
      <c r="P57" s="22"/>
      <c r="Q57" s="25">
        <v>9</v>
      </c>
      <c r="R57" s="22">
        <v>5</v>
      </c>
      <c r="S57" s="22"/>
      <c r="T57" s="22">
        <v>0</v>
      </c>
      <c r="U57" s="22">
        <v>0</v>
      </c>
      <c r="V57" s="22"/>
      <c r="W57" s="25">
        <v>0</v>
      </c>
      <c r="X57" s="22">
        <v>0</v>
      </c>
      <c r="Y57" s="22"/>
      <c r="Z57" s="22">
        <v>1</v>
      </c>
      <c r="AA57" s="22">
        <v>0</v>
      </c>
      <c r="AB57" s="22"/>
      <c r="AC57" s="4">
        <f>+Q57+N57+K57+H57+E57+B57+T57+W57+Z57</f>
        <v>10</v>
      </c>
      <c r="AD57" s="4">
        <f>+R57+O57+L57+I57+F57+C57+U57+X57+AA57</f>
        <v>5</v>
      </c>
    </row>
    <row r="58" spans="1:30" s="24" customFormat="1" ht="12.75">
      <c r="A58" s="24" t="s">
        <v>139</v>
      </c>
      <c r="B58" s="22"/>
      <c r="C58" s="25"/>
      <c r="D58" s="22"/>
      <c r="E58" s="22"/>
      <c r="F58" s="25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5"/>
      <c r="R58" s="22"/>
      <c r="S58" s="22"/>
      <c r="T58" s="25"/>
      <c r="U58" s="22"/>
      <c r="V58" s="22"/>
      <c r="W58" s="25"/>
      <c r="X58" s="22"/>
      <c r="Y58" s="22"/>
      <c r="Z58" s="25"/>
      <c r="AA58" s="22"/>
      <c r="AB58" s="22"/>
      <c r="AC58" s="4"/>
      <c r="AD58" s="4"/>
    </row>
    <row r="59" spans="1:30" s="24" customFormat="1" ht="12.75">
      <c r="A59" s="21" t="s">
        <v>5</v>
      </c>
      <c r="B59" s="22">
        <v>0</v>
      </c>
      <c r="C59" s="25">
        <v>2</v>
      </c>
      <c r="D59" s="22"/>
      <c r="E59" s="22">
        <v>1</v>
      </c>
      <c r="F59" s="25">
        <v>0</v>
      </c>
      <c r="G59" s="22"/>
      <c r="H59" s="3">
        <v>0</v>
      </c>
      <c r="I59" s="2">
        <v>0</v>
      </c>
      <c r="J59" s="2"/>
      <c r="K59" s="3">
        <v>0</v>
      </c>
      <c r="L59" s="2">
        <v>0</v>
      </c>
      <c r="M59" s="22"/>
      <c r="N59" s="22">
        <v>2</v>
      </c>
      <c r="O59" s="22">
        <v>2</v>
      </c>
      <c r="P59" s="22"/>
      <c r="Q59" s="25">
        <v>1</v>
      </c>
      <c r="R59" s="22">
        <v>1</v>
      </c>
      <c r="S59" s="22"/>
      <c r="T59" s="22">
        <v>0</v>
      </c>
      <c r="U59" s="22">
        <v>0</v>
      </c>
      <c r="V59" s="22"/>
      <c r="W59" s="25">
        <v>0</v>
      </c>
      <c r="X59" s="25">
        <v>0</v>
      </c>
      <c r="Y59" s="22"/>
      <c r="Z59" s="22">
        <v>0</v>
      </c>
      <c r="AA59" s="22">
        <v>0</v>
      </c>
      <c r="AB59" s="22"/>
      <c r="AC59" s="4">
        <f>+Q59+N59+K59+H59+E59+B59+T59+W59+Z59</f>
        <v>4</v>
      </c>
      <c r="AD59" s="4">
        <f>+R59+O59+L59+I59+F59+C59+U59+X59+AA59</f>
        <v>5</v>
      </c>
    </row>
    <row r="60" spans="1:30" s="21" customFormat="1" ht="12.75">
      <c r="A60" s="24" t="s">
        <v>10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s="24" customFormat="1" ht="12.75">
      <c r="A61" s="21" t="s">
        <v>5</v>
      </c>
      <c r="B61" s="22">
        <v>0</v>
      </c>
      <c r="C61" s="22">
        <v>0</v>
      </c>
      <c r="D61" s="22"/>
      <c r="E61" s="25">
        <v>0</v>
      </c>
      <c r="F61" s="25">
        <v>0</v>
      </c>
      <c r="G61" s="22"/>
      <c r="H61" s="3">
        <v>0</v>
      </c>
      <c r="I61" s="2">
        <v>0</v>
      </c>
      <c r="J61" s="2"/>
      <c r="K61" s="3">
        <v>0</v>
      </c>
      <c r="L61" s="2">
        <v>0</v>
      </c>
      <c r="M61" s="22"/>
      <c r="N61" s="22">
        <v>0</v>
      </c>
      <c r="O61" s="22">
        <v>0</v>
      </c>
      <c r="P61" s="22"/>
      <c r="Q61" s="25">
        <v>2</v>
      </c>
      <c r="R61" s="25">
        <v>0</v>
      </c>
      <c r="S61" s="22"/>
      <c r="T61" s="22">
        <v>0</v>
      </c>
      <c r="U61" s="22">
        <v>0</v>
      </c>
      <c r="V61" s="22"/>
      <c r="W61" s="25">
        <v>0</v>
      </c>
      <c r="X61" s="25">
        <v>0</v>
      </c>
      <c r="Y61" s="22"/>
      <c r="Z61" s="22">
        <v>0</v>
      </c>
      <c r="AA61" s="22">
        <v>0</v>
      </c>
      <c r="AB61" s="22"/>
      <c r="AC61" s="4">
        <f>+Q61+N61+K61+H61+E61+B61+T61+W61+Z61</f>
        <v>2</v>
      </c>
      <c r="AD61" s="4">
        <f>+R61+O61+L61+I61+F61+C61+U61+X61+AA61</f>
        <v>0</v>
      </c>
    </row>
    <row r="62" spans="1:30" s="21" customFormat="1" ht="12.75">
      <c r="A62" s="24" t="s">
        <v>58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20"/>
      <c r="AD62" s="20"/>
    </row>
    <row r="63" spans="1:30" s="24" customFormat="1" ht="12.75">
      <c r="A63" s="21" t="s">
        <v>2</v>
      </c>
      <c r="B63" s="25">
        <v>3</v>
      </c>
      <c r="C63" s="25">
        <v>1</v>
      </c>
      <c r="D63" s="22"/>
      <c r="E63" s="22">
        <v>0</v>
      </c>
      <c r="F63" s="22">
        <v>0</v>
      </c>
      <c r="G63" s="22"/>
      <c r="H63" s="3">
        <v>0</v>
      </c>
      <c r="I63" s="2">
        <v>0</v>
      </c>
      <c r="J63" s="22"/>
      <c r="K63" s="22">
        <v>0</v>
      </c>
      <c r="L63" s="25">
        <v>0</v>
      </c>
      <c r="M63" s="22"/>
      <c r="N63" s="22">
        <v>0</v>
      </c>
      <c r="O63" s="22">
        <v>0</v>
      </c>
      <c r="P63" s="22"/>
      <c r="Q63" s="25">
        <v>2</v>
      </c>
      <c r="R63" s="25">
        <v>0</v>
      </c>
      <c r="S63" s="22"/>
      <c r="T63" s="22">
        <v>0</v>
      </c>
      <c r="U63" s="22">
        <v>0</v>
      </c>
      <c r="V63" s="22"/>
      <c r="W63" s="25">
        <v>0</v>
      </c>
      <c r="X63" s="25">
        <v>0</v>
      </c>
      <c r="Y63" s="22"/>
      <c r="Z63" s="22">
        <v>0</v>
      </c>
      <c r="AA63" s="22">
        <v>0</v>
      </c>
      <c r="AB63" s="22"/>
      <c r="AC63" s="4">
        <f>+Q63+N63+K63+H63+E63+B63+T63+W63+Z63</f>
        <v>5</v>
      </c>
      <c r="AD63" s="4">
        <f>+R63+O63+L63+I63+F63+C63+U63+X63+AA63</f>
        <v>1</v>
      </c>
    </row>
    <row r="64" spans="1:30" s="21" customFormat="1" ht="12.75">
      <c r="A64" s="24" t="s">
        <v>11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20"/>
      <c r="AD64" s="20"/>
    </row>
    <row r="65" spans="1:30" s="24" customFormat="1" ht="12.75">
      <c r="A65" s="21" t="s">
        <v>5</v>
      </c>
      <c r="B65" s="22">
        <v>0</v>
      </c>
      <c r="C65" s="25">
        <v>0</v>
      </c>
      <c r="D65" s="22"/>
      <c r="E65" s="25">
        <v>0</v>
      </c>
      <c r="F65" s="25">
        <v>0</v>
      </c>
      <c r="G65" s="22"/>
      <c r="H65" s="3">
        <v>0</v>
      </c>
      <c r="I65" s="2">
        <v>0</v>
      </c>
      <c r="J65" s="2"/>
      <c r="K65" s="3">
        <v>0</v>
      </c>
      <c r="L65" s="2">
        <v>0</v>
      </c>
      <c r="M65" s="22"/>
      <c r="N65" s="22">
        <v>0</v>
      </c>
      <c r="O65" s="22">
        <v>0</v>
      </c>
      <c r="P65" s="22"/>
      <c r="Q65" s="25">
        <v>0</v>
      </c>
      <c r="R65" s="25">
        <v>1</v>
      </c>
      <c r="S65" s="22"/>
      <c r="T65" s="22">
        <v>0</v>
      </c>
      <c r="U65" s="22">
        <v>0</v>
      </c>
      <c r="V65" s="22"/>
      <c r="W65" s="25">
        <v>0</v>
      </c>
      <c r="X65" s="25">
        <v>0</v>
      </c>
      <c r="Y65" s="22"/>
      <c r="Z65" s="22">
        <v>0</v>
      </c>
      <c r="AA65" s="22">
        <v>0</v>
      </c>
      <c r="AB65" s="22"/>
      <c r="AC65" s="4">
        <f>+Q65+N65+K65+H65+E65+B65+T65+W65+Z65</f>
        <v>0</v>
      </c>
      <c r="AD65" s="4">
        <f>+R65+O65+L65+I65+F65+C65+U65+X65+AA65</f>
        <v>1</v>
      </c>
    </row>
    <row r="66" spans="1:30" s="24" customFormat="1" ht="12.75">
      <c r="A66" s="24" t="s">
        <v>147</v>
      </c>
      <c r="B66" s="22"/>
      <c r="C66" s="25"/>
      <c r="D66" s="22"/>
      <c r="E66" s="25"/>
      <c r="F66" s="25"/>
      <c r="G66" s="22"/>
      <c r="H66" s="22"/>
      <c r="I66" s="22"/>
      <c r="J66" s="22"/>
      <c r="K66" s="22"/>
      <c r="L66" s="25"/>
      <c r="M66" s="22"/>
      <c r="N66" s="22"/>
      <c r="O66" s="22"/>
      <c r="P66" s="22"/>
      <c r="Q66" s="25"/>
      <c r="R66" s="25"/>
      <c r="S66" s="22"/>
      <c r="T66" s="25"/>
      <c r="U66" s="25"/>
      <c r="V66" s="22"/>
      <c r="W66" s="25"/>
      <c r="X66" s="25"/>
      <c r="Y66" s="22"/>
      <c r="Z66" s="25"/>
      <c r="AA66" s="25"/>
      <c r="AB66" s="22"/>
      <c r="AC66" s="4"/>
      <c r="AD66" s="4"/>
    </row>
    <row r="67" spans="1:30" s="24" customFormat="1" ht="12.75">
      <c r="A67" s="24" t="s">
        <v>31</v>
      </c>
      <c r="B67" s="22">
        <v>2</v>
      </c>
      <c r="C67" s="25">
        <v>0</v>
      </c>
      <c r="D67" s="22"/>
      <c r="E67" s="25">
        <v>0</v>
      </c>
      <c r="F67" s="25">
        <v>0</v>
      </c>
      <c r="G67" s="22"/>
      <c r="H67" s="3">
        <v>0</v>
      </c>
      <c r="I67" s="2">
        <v>0</v>
      </c>
      <c r="J67" s="2"/>
      <c r="K67" s="3">
        <v>0</v>
      </c>
      <c r="L67" s="2">
        <v>0</v>
      </c>
      <c r="M67" s="22"/>
      <c r="N67" s="22">
        <v>0</v>
      </c>
      <c r="O67" s="22">
        <v>0</v>
      </c>
      <c r="P67" s="22"/>
      <c r="Q67" s="25">
        <v>2</v>
      </c>
      <c r="R67" s="25">
        <v>0</v>
      </c>
      <c r="S67" s="22"/>
      <c r="T67" s="22">
        <v>0</v>
      </c>
      <c r="U67" s="22">
        <v>0</v>
      </c>
      <c r="V67" s="22"/>
      <c r="W67" s="25">
        <v>0</v>
      </c>
      <c r="X67" s="25">
        <v>0</v>
      </c>
      <c r="Y67" s="22"/>
      <c r="Z67" s="22">
        <v>0</v>
      </c>
      <c r="AA67" s="22">
        <v>0</v>
      </c>
      <c r="AB67" s="22"/>
      <c r="AC67" s="4">
        <f>+Q67+N67+K67+H67+E67+B67+T67+W67+Z67</f>
        <v>4</v>
      </c>
      <c r="AD67" s="4">
        <f>+R67+O67+L67+I67+F67+C67+U67+X67+AA67</f>
        <v>0</v>
      </c>
    </row>
    <row r="68" spans="1:30" s="21" customFormat="1" ht="12.75">
      <c r="A68" s="24" t="s">
        <v>77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20"/>
      <c r="AD68" s="20"/>
    </row>
    <row r="69" spans="1:30" s="24" customFormat="1" ht="12.75">
      <c r="A69" s="21" t="s">
        <v>2</v>
      </c>
      <c r="B69" s="25">
        <v>2</v>
      </c>
      <c r="C69" s="25">
        <v>0</v>
      </c>
      <c r="D69" s="22"/>
      <c r="E69" s="22">
        <v>0</v>
      </c>
      <c r="F69" s="25">
        <v>0</v>
      </c>
      <c r="G69" s="22"/>
      <c r="H69" s="3">
        <v>0</v>
      </c>
      <c r="I69" s="2">
        <v>0</v>
      </c>
      <c r="J69" s="2"/>
      <c r="K69" s="3">
        <v>0</v>
      </c>
      <c r="L69" s="2">
        <v>0</v>
      </c>
      <c r="M69" s="22"/>
      <c r="N69" s="22">
        <v>0</v>
      </c>
      <c r="O69" s="22">
        <v>0</v>
      </c>
      <c r="P69" s="22"/>
      <c r="Q69" s="25">
        <v>6</v>
      </c>
      <c r="R69" s="22">
        <v>0</v>
      </c>
      <c r="S69" s="22"/>
      <c r="T69" s="22">
        <v>0</v>
      </c>
      <c r="U69" s="22">
        <v>0</v>
      </c>
      <c r="V69" s="22"/>
      <c r="W69" s="25">
        <v>0</v>
      </c>
      <c r="X69" s="25">
        <v>0</v>
      </c>
      <c r="Y69" s="22"/>
      <c r="Z69" s="22">
        <v>0</v>
      </c>
      <c r="AA69" s="22">
        <v>0</v>
      </c>
      <c r="AB69" s="22"/>
      <c r="AC69" s="4">
        <f aca="true" t="shared" si="1" ref="AC69:AD71">+Q69+N69+K69+H69+E69+B69+T69+W69+Z69</f>
        <v>8</v>
      </c>
      <c r="AD69" s="4">
        <f t="shared" si="1"/>
        <v>0</v>
      </c>
    </row>
    <row r="70" spans="1:30" s="21" customFormat="1" ht="12.75">
      <c r="A70" s="24" t="s">
        <v>31</v>
      </c>
      <c r="B70" s="26">
        <v>0</v>
      </c>
      <c r="C70" s="19">
        <v>1</v>
      </c>
      <c r="D70" s="19"/>
      <c r="E70" s="19">
        <v>0</v>
      </c>
      <c r="F70" s="19">
        <v>0</v>
      </c>
      <c r="G70" s="19"/>
      <c r="H70" s="3">
        <v>0</v>
      </c>
      <c r="I70" s="2">
        <v>0</v>
      </c>
      <c r="J70" s="2"/>
      <c r="K70" s="3">
        <v>0</v>
      </c>
      <c r="L70" s="2">
        <v>0</v>
      </c>
      <c r="M70" s="19"/>
      <c r="N70" s="19">
        <v>0</v>
      </c>
      <c r="O70" s="19">
        <v>0</v>
      </c>
      <c r="P70" s="19"/>
      <c r="Q70" s="26">
        <v>1</v>
      </c>
      <c r="R70" s="26">
        <v>0</v>
      </c>
      <c r="S70" s="19"/>
      <c r="T70" s="22">
        <v>0</v>
      </c>
      <c r="U70" s="22">
        <v>0</v>
      </c>
      <c r="V70" s="19"/>
      <c r="W70" s="25">
        <v>0</v>
      </c>
      <c r="X70" s="25">
        <v>1</v>
      </c>
      <c r="Y70" s="22"/>
      <c r="Z70" s="22">
        <v>0</v>
      </c>
      <c r="AA70" s="22">
        <v>0</v>
      </c>
      <c r="AB70" s="19"/>
      <c r="AC70" s="4">
        <f t="shared" si="1"/>
        <v>1</v>
      </c>
      <c r="AD70" s="4">
        <f t="shared" si="1"/>
        <v>2</v>
      </c>
    </row>
    <row r="71" spans="1:30" s="24" customFormat="1" ht="12.75">
      <c r="A71" s="27" t="s">
        <v>120</v>
      </c>
      <c r="B71" s="28">
        <f>+SUM(B69:B70)</f>
        <v>2</v>
      </c>
      <c r="C71" s="28">
        <f>+SUM(C69:C70)</f>
        <v>1</v>
      </c>
      <c r="D71" s="28"/>
      <c r="E71" s="28">
        <f>+SUM(E69:E70)</f>
        <v>0</v>
      </c>
      <c r="F71" s="28">
        <f>+SUM(F69:F70)</f>
        <v>0</v>
      </c>
      <c r="G71" s="28"/>
      <c r="H71" s="28">
        <f>+SUM(H69:H70)</f>
        <v>0</v>
      </c>
      <c r="I71" s="28">
        <f>+SUM(I69:I70)</f>
        <v>0</v>
      </c>
      <c r="J71" s="28"/>
      <c r="K71" s="28">
        <f>+SUM(K69:K70)</f>
        <v>0</v>
      </c>
      <c r="L71" s="28">
        <f>+SUM(L69:L70)</f>
        <v>0</v>
      </c>
      <c r="M71" s="28"/>
      <c r="N71" s="28">
        <f>+SUM(N69:N70)</f>
        <v>0</v>
      </c>
      <c r="O71" s="28">
        <f>+SUM(O69:O70)</f>
        <v>0</v>
      </c>
      <c r="P71" s="28"/>
      <c r="Q71" s="28">
        <f>+SUM(Q69:Q70)</f>
        <v>7</v>
      </c>
      <c r="R71" s="28">
        <f>+SUM(R69:R70)</f>
        <v>0</v>
      </c>
      <c r="S71" s="28"/>
      <c r="T71" s="28">
        <f>+SUM(T69:T70)</f>
        <v>0</v>
      </c>
      <c r="U71" s="28">
        <f>+SUM(U69:U70)</f>
        <v>0</v>
      </c>
      <c r="V71" s="28"/>
      <c r="W71" s="28">
        <f>+SUM(W69:W70)</f>
        <v>0</v>
      </c>
      <c r="X71" s="28">
        <f>+SUM(X69:X70)</f>
        <v>1</v>
      </c>
      <c r="Y71" s="28"/>
      <c r="Z71" s="28">
        <f>+SUM(Z69:Z70)</f>
        <v>0</v>
      </c>
      <c r="AA71" s="28">
        <f>+SUM(AA69:AA70)</f>
        <v>0</v>
      </c>
      <c r="AB71" s="28"/>
      <c r="AC71" s="4">
        <f t="shared" si="1"/>
        <v>9</v>
      </c>
      <c r="AD71" s="4">
        <f t="shared" si="1"/>
        <v>2</v>
      </c>
    </row>
    <row r="72" spans="1:30" s="21" customFormat="1" ht="12.75">
      <c r="A72" s="24" t="s">
        <v>144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0"/>
      <c r="AD72" s="20"/>
    </row>
    <row r="73" spans="1:30" s="21" customFormat="1" ht="12.75">
      <c r="A73" s="24" t="s">
        <v>31</v>
      </c>
      <c r="B73" s="19">
        <v>0</v>
      </c>
      <c r="C73" s="19">
        <v>1</v>
      </c>
      <c r="D73" s="19"/>
      <c r="E73" s="19">
        <v>1</v>
      </c>
      <c r="F73" s="19">
        <v>0</v>
      </c>
      <c r="G73" s="19"/>
      <c r="H73" s="3">
        <v>0</v>
      </c>
      <c r="I73" s="2">
        <v>0</v>
      </c>
      <c r="J73" s="2"/>
      <c r="K73" s="3">
        <v>0</v>
      </c>
      <c r="L73" s="2">
        <v>0</v>
      </c>
      <c r="M73" s="19"/>
      <c r="N73" s="19">
        <v>0</v>
      </c>
      <c r="O73" s="19">
        <v>0</v>
      </c>
      <c r="P73" s="19"/>
      <c r="Q73" s="19">
        <v>0</v>
      </c>
      <c r="R73" s="19">
        <v>2</v>
      </c>
      <c r="S73" s="19"/>
      <c r="T73" s="22">
        <v>0</v>
      </c>
      <c r="U73" s="22">
        <v>1</v>
      </c>
      <c r="V73" s="19"/>
      <c r="W73" s="25">
        <v>0</v>
      </c>
      <c r="X73" s="25">
        <v>0</v>
      </c>
      <c r="Y73" s="22"/>
      <c r="Z73" s="22">
        <v>0</v>
      </c>
      <c r="AA73" s="22">
        <v>0</v>
      </c>
      <c r="AB73" s="19"/>
      <c r="AC73" s="4">
        <f>+Q73+N73+K73+H73+E73+B73+T73+W73+Z73</f>
        <v>1</v>
      </c>
      <c r="AD73" s="4">
        <f>+R73+O73+L73+I73+F73+C73+U73+X73+AA73</f>
        <v>4</v>
      </c>
    </row>
    <row r="74" spans="1:30" s="21" customFormat="1" ht="12.75">
      <c r="A74" s="24" t="s">
        <v>165</v>
      </c>
      <c r="B74" s="19"/>
      <c r="C74" s="19"/>
      <c r="D74" s="19"/>
      <c r="E74" s="19"/>
      <c r="F74" s="19"/>
      <c r="G74" s="19"/>
      <c r="H74" s="3"/>
      <c r="I74" s="2"/>
      <c r="J74" s="2"/>
      <c r="K74" s="3"/>
      <c r="L74" s="2"/>
      <c r="M74" s="19"/>
      <c r="N74" s="19"/>
      <c r="O74" s="19"/>
      <c r="P74" s="19"/>
      <c r="Q74" s="19"/>
      <c r="R74" s="19"/>
      <c r="S74" s="19"/>
      <c r="T74" s="22"/>
      <c r="U74" s="22"/>
      <c r="V74" s="19"/>
      <c r="W74" s="25"/>
      <c r="X74" s="25"/>
      <c r="Y74" s="22"/>
      <c r="Z74" s="22"/>
      <c r="AA74" s="22"/>
      <c r="AB74" s="19"/>
      <c r="AC74" s="4"/>
      <c r="AD74" s="4"/>
    </row>
    <row r="75" spans="1:30" s="21" customFormat="1" ht="12.75">
      <c r="A75" s="24" t="s">
        <v>5</v>
      </c>
      <c r="B75" s="19">
        <v>0</v>
      </c>
      <c r="C75" s="19">
        <v>0</v>
      </c>
      <c r="D75" s="19"/>
      <c r="E75" s="19">
        <v>0</v>
      </c>
      <c r="F75" s="19">
        <v>0</v>
      </c>
      <c r="G75" s="19"/>
      <c r="H75" s="3">
        <v>0</v>
      </c>
      <c r="I75" s="2">
        <v>0</v>
      </c>
      <c r="J75" s="2"/>
      <c r="K75" s="3">
        <v>0</v>
      </c>
      <c r="L75" s="2">
        <v>0</v>
      </c>
      <c r="M75" s="19"/>
      <c r="N75" s="19">
        <v>0</v>
      </c>
      <c r="O75" s="19">
        <v>0</v>
      </c>
      <c r="P75" s="19"/>
      <c r="Q75" s="19">
        <v>0</v>
      </c>
      <c r="R75" s="19">
        <v>4</v>
      </c>
      <c r="S75" s="19"/>
      <c r="T75" s="22">
        <v>0</v>
      </c>
      <c r="U75" s="22">
        <v>0</v>
      </c>
      <c r="V75" s="19"/>
      <c r="W75" s="25">
        <v>0</v>
      </c>
      <c r="X75" s="25">
        <v>0</v>
      </c>
      <c r="Y75" s="22"/>
      <c r="Z75" s="22">
        <v>0</v>
      </c>
      <c r="AA75" s="22">
        <v>0</v>
      </c>
      <c r="AB75" s="19"/>
      <c r="AC75" s="4">
        <f>+Q75+N75+K75+H75+E75+B75+T75+W75+Z75</f>
        <v>0</v>
      </c>
      <c r="AD75" s="4">
        <f>+R75+O75+L75+I75+F75+C75+U75+X75+AA75</f>
        <v>4</v>
      </c>
    </row>
    <row r="76" spans="1:30" s="21" customFormat="1" ht="12.75">
      <c r="A76" s="24" t="s">
        <v>112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20"/>
      <c r="AD76" s="20"/>
    </row>
    <row r="77" spans="1:30" s="24" customFormat="1" ht="12.75">
      <c r="A77" s="21" t="s">
        <v>5</v>
      </c>
      <c r="B77" s="22">
        <v>0</v>
      </c>
      <c r="C77" s="22">
        <v>0</v>
      </c>
      <c r="D77" s="22"/>
      <c r="E77" s="22">
        <v>0</v>
      </c>
      <c r="F77" s="25">
        <v>1</v>
      </c>
      <c r="G77" s="22"/>
      <c r="H77" s="3">
        <v>0</v>
      </c>
      <c r="I77" s="2">
        <v>0</v>
      </c>
      <c r="J77" s="2"/>
      <c r="K77" s="3">
        <v>0</v>
      </c>
      <c r="L77" s="2">
        <v>0</v>
      </c>
      <c r="M77" s="22"/>
      <c r="N77" s="22">
        <v>0</v>
      </c>
      <c r="O77" s="25">
        <v>1</v>
      </c>
      <c r="P77" s="22"/>
      <c r="Q77" s="25">
        <v>0</v>
      </c>
      <c r="R77" s="22">
        <v>4</v>
      </c>
      <c r="S77" s="22"/>
      <c r="T77" s="22">
        <v>0</v>
      </c>
      <c r="U77" s="22">
        <v>0</v>
      </c>
      <c r="V77" s="22"/>
      <c r="W77" s="25">
        <v>0</v>
      </c>
      <c r="X77" s="25">
        <v>0</v>
      </c>
      <c r="Y77" s="22"/>
      <c r="Z77" s="22">
        <v>0</v>
      </c>
      <c r="AA77" s="22">
        <v>0</v>
      </c>
      <c r="AB77" s="22"/>
      <c r="AC77" s="4">
        <f>+Q77+N77+K77+H77+E77+B77+T77+W77+Z77</f>
        <v>0</v>
      </c>
      <c r="AD77" s="4">
        <f>+R77+O77+L77+I77+F77+C77+U77+X77+AA77</f>
        <v>6</v>
      </c>
    </row>
    <row r="78" spans="1:30" s="21" customFormat="1" ht="12.75">
      <c r="A78" s="24" t="s">
        <v>92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20"/>
      <c r="AD78" s="20"/>
    </row>
    <row r="79" spans="1:30" s="24" customFormat="1" ht="12.75">
      <c r="A79" s="21" t="s">
        <v>5</v>
      </c>
      <c r="B79" s="25">
        <v>0</v>
      </c>
      <c r="C79" s="22">
        <v>0</v>
      </c>
      <c r="D79" s="22"/>
      <c r="E79" s="25">
        <v>0</v>
      </c>
      <c r="F79" s="25">
        <v>1</v>
      </c>
      <c r="G79" s="22"/>
      <c r="H79" s="3">
        <v>0</v>
      </c>
      <c r="I79" s="2">
        <v>0</v>
      </c>
      <c r="J79" s="2"/>
      <c r="K79" s="3">
        <v>0</v>
      </c>
      <c r="L79" s="2">
        <v>0</v>
      </c>
      <c r="M79" s="22"/>
      <c r="N79" s="25">
        <v>0</v>
      </c>
      <c r="O79" s="22">
        <v>2</v>
      </c>
      <c r="P79" s="22"/>
      <c r="Q79" s="22">
        <v>1</v>
      </c>
      <c r="R79" s="22">
        <v>8</v>
      </c>
      <c r="S79" s="22"/>
      <c r="T79" s="22">
        <v>0</v>
      </c>
      <c r="U79" s="22">
        <v>0</v>
      </c>
      <c r="V79" s="22"/>
      <c r="W79" s="25">
        <v>0</v>
      </c>
      <c r="X79" s="25">
        <v>1</v>
      </c>
      <c r="Y79" s="22"/>
      <c r="Z79" s="22">
        <v>0</v>
      </c>
      <c r="AA79" s="22">
        <v>0</v>
      </c>
      <c r="AB79" s="22"/>
      <c r="AC79" s="4">
        <f>+Q79+N79+K79+H79+E79+B79+T79+W79+Z79</f>
        <v>1</v>
      </c>
      <c r="AD79" s="4">
        <f>+R79+O79+L79+I79+F79+C79+U79+X79+AA79</f>
        <v>12</v>
      </c>
    </row>
    <row r="80" spans="1:30" s="21" customFormat="1" ht="12.75">
      <c r="A80" s="24" t="s">
        <v>12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20"/>
      <c r="AD80" s="20"/>
    </row>
    <row r="81" spans="1:30" s="24" customFormat="1" ht="12.75">
      <c r="A81" s="21" t="s">
        <v>113</v>
      </c>
      <c r="B81" s="25">
        <v>0</v>
      </c>
      <c r="C81" s="22">
        <v>0</v>
      </c>
      <c r="D81" s="22"/>
      <c r="E81" s="25">
        <v>2</v>
      </c>
      <c r="F81" s="25">
        <v>1</v>
      </c>
      <c r="G81" s="22"/>
      <c r="H81" s="3">
        <v>0</v>
      </c>
      <c r="I81" s="2">
        <v>0</v>
      </c>
      <c r="J81" s="2"/>
      <c r="K81" s="3">
        <v>0</v>
      </c>
      <c r="L81" s="2">
        <v>0</v>
      </c>
      <c r="M81" s="22"/>
      <c r="N81" s="25">
        <v>2</v>
      </c>
      <c r="O81" s="22">
        <v>3</v>
      </c>
      <c r="P81" s="22"/>
      <c r="Q81" s="22">
        <v>5</v>
      </c>
      <c r="R81" s="25">
        <v>14</v>
      </c>
      <c r="S81" s="22"/>
      <c r="T81" s="22">
        <v>0</v>
      </c>
      <c r="U81" s="22">
        <v>0</v>
      </c>
      <c r="V81" s="22"/>
      <c r="W81" s="22">
        <v>1</v>
      </c>
      <c r="X81" s="25">
        <v>0</v>
      </c>
      <c r="Y81" s="22"/>
      <c r="Z81" s="22">
        <v>2</v>
      </c>
      <c r="AA81" s="22">
        <v>1</v>
      </c>
      <c r="AB81" s="22"/>
      <c r="AC81" s="4">
        <f>+Q81+N81+K81+H81+E81+B81+T81+W81+Z81</f>
        <v>12</v>
      </c>
      <c r="AD81" s="4">
        <f>+R81+O81+L81+I81+F81+C81+U81+X81+AA81</f>
        <v>19</v>
      </c>
    </row>
    <row r="82" spans="1:30" s="24" customFormat="1" ht="12.75">
      <c r="A82" s="24" t="s">
        <v>127</v>
      </c>
      <c r="B82" s="25"/>
      <c r="C82" s="22"/>
      <c r="D82" s="22"/>
      <c r="E82" s="25"/>
      <c r="F82" s="25"/>
      <c r="G82" s="22"/>
      <c r="H82" s="22"/>
      <c r="I82" s="25"/>
      <c r="J82" s="22"/>
      <c r="K82" s="25"/>
      <c r="L82" s="25"/>
      <c r="M82" s="22"/>
      <c r="N82" s="25"/>
      <c r="O82" s="22"/>
      <c r="P82" s="22"/>
      <c r="Q82" s="22"/>
      <c r="R82" s="25"/>
      <c r="S82" s="22"/>
      <c r="T82" s="22"/>
      <c r="U82" s="25"/>
      <c r="V82" s="22"/>
      <c r="W82" s="22"/>
      <c r="X82" s="25"/>
      <c r="Y82" s="22"/>
      <c r="Z82" s="22"/>
      <c r="AA82" s="25"/>
      <c r="AB82" s="22"/>
      <c r="AC82" s="23"/>
      <c r="AD82" s="23"/>
    </row>
    <row r="83" spans="1:30" s="24" customFormat="1" ht="12.75">
      <c r="A83" s="24" t="s">
        <v>128</v>
      </c>
      <c r="B83" s="25">
        <v>1</v>
      </c>
      <c r="C83" s="22">
        <v>0</v>
      </c>
      <c r="D83" s="22"/>
      <c r="E83" s="25">
        <v>0</v>
      </c>
      <c r="F83" s="25">
        <v>1</v>
      </c>
      <c r="G83" s="22"/>
      <c r="H83" s="19">
        <v>0</v>
      </c>
      <c r="I83" s="19">
        <v>0</v>
      </c>
      <c r="J83" s="22"/>
      <c r="K83" s="25">
        <v>0</v>
      </c>
      <c r="L83" s="25">
        <v>0</v>
      </c>
      <c r="M83" s="22"/>
      <c r="N83" s="25">
        <v>0</v>
      </c>
      <c r="O83" s="22">
        <v>0</v>
      </c>
      <c r="P83" s="22"/>
      <c r="Q83" s="22">
        <v>3</v>
      </c>
      <c r="R83" s="25">
        <v>2</v>
      </c>
      <c r="S83" s="22"/>
      <c r="T83" s="22">
        <v>0</v>
      </c>
      <c r="U83" s="22">
        <v>0</v>
      </c>
      <c r="V83" s="22"/>
      <c r="W83" s="25">
        <v>0</v>
      </c>
      <c r="X83" s="25">
        <v>1</v>
      </c>
      <c r="Y83" s="22"/>
      <c r="Z83" s="22">
        <v>0</v>
      </c>
      <c r="AA83" s="22">
        <v>0</v>
      </c>
      <c r="AB83" s="22"/>
      <c r="AC83" s="4">
        <f>+Q83+N83+K83+H83+E83+B83+T83+W83+Z83</f>
        <v>4</v>
      </c>
      <c r="AD83" s="4">
        <f>+R83+O83+L83+I83+F83+C83+U83+X83+AA83</f>
        <v>4</v>
      </c>
    </row>
    <row r="84" spans="1:30" s="21" customFormat="1" ht="12.75">
      <c r="A84" s="24" t="s">
        <v>90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20"/>
      <c r="AD84" s="20"/>
    </row>
    <row r="85" spans="1:30" s="24" customFormat="1" ht="12.75">
      <c r="A85" s="21" t="s">
        <v>5</v>
      </c>
      <c r="B85" s="22">
        <v>0</v>
      </c>
      <c r="C85" s="25">
        <v>0</v>
      </c>
      <c r="D85" s="22"/>
      <c r="E85" s="22">
        <v>0</v>
      </c>
      <c r="F85" s="25">
        <v>0</v>
      </c>
      <c r="G85" s="22"/>
      <c r="H85" s="3">
        <v>0</v>
      </c>
      <c r="I85" s="2">
        <v>0</v>
      </c>
      <c r="J85" s="2"/>
      <c r="K85" s="3">
        <v>0</v>
      </c>
      <c r="L85" s="2">
        <v>0</v>
      </c>
      <c r="M85" s="22"/>
      <c r="N85" s="22">
        <v>0</v>
      </c>
      <c r="O85" s="22">
        <v>0</v>
      </c>
      <c r="P85" s="22"/>
      <c r="Q85" s="25">
        <v>2</v>
      </c>
      <c r="R85" s="22">
        <v>0</v>
      </c>
      <c r="S85" s="22"/>
      <c r="T85" s="22">
        <v>0</v>
      </c>
      <c r="U85" s="22">
        <v>0</v>
      </c>
      <c r="V85" s="22"/>
      <c r="W85" s="25">
        <v>0</v>
      </c>
      <c r="X85" s="22">
        <v>0</v>
      </c>
      <c r="Y85" s="22"/>
      <c r="Z85" s="22">
        <v>0</v>
      </c>
      <c r="AA85" s="22">
        <v>0</v>
      </c>
      <c r="AB85" s="22"/>
      <c r="AC85" s="4">
        <f>+Q85+N85+K85+H85+E85+B85+T85+W85+Z85</f>
        <v>2</v>
      </c>
      <c r="AD85" s="4">
        <f>+R85+O85+L85+I85+F85+C85+U85+X85+AA85</f>
        <v>0</v>
      </c>
    </row>
    <row r="86" spans="1:30" s="21" customFormat="1" ht="12.75">
      <c r="A86" s="24" t="s">
        <v>13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20"/>
      <c r="AD86" s="20"/>
    </row>
    <row r="87" spans="1:30" s="24" customFormat="1" ht="12.75">
      <c r="A87" s="21" t="s">
        <v>5</v>
      </c>
      <c r="B87" s="25">
        <v>0</v>
      </c>
      <c r="C87" s="25">
        <v>0</v>
      </c>
      <c r="D87" s="22"/>
      <c r="E87" s="25">
        <v>1</v>
      </c>
      <c r="F87" s="25">
        <v>1</v>
      </c>
      <c r="G87" s="22"/>
      <c r="H87" s="3">
        <v>0</v>
      </c>
      <c r="I87" s="2">
        <v>0</v>
      </c>
      <c r="J87" s="2"/>
      <c r="K87" s="3">
        <v>0</v>
      </c>
      <c r="L87" s="2">
        <v>0</v>
      </c>
      <c r="M87" s="22"/>
      <c r="N87" s="22">
        <v>0</v>
      </c>
      <c r="O87" s="22">
        <v>0</v>
      </c>
      <c r="P87" s="22"/>
      <c r="Q87" s="25">
        <v>0</v>
      </c>
      <c r="R87" s="22">
        <v>1</v>
      </c>
      <c r="S87" s="22">
        <v>1</v>
      </c>
      <c r="T87" s="22">
        <v>0</v>
      </c>
      <c r="U87" s="22">
        <v>0</v>
      </c>
      <c r="V87" s="22"/>
      <c r="W87" s="25">
        <v>0</v>
      </c>
      <c r="X87" s="22">
        <v>0</v>
      </c>
      <c r="Y87" s="22"/>
      <c r="Z87" s="22">
        <v>0</v>
      </c>
      <c r="AA87" s="22">
        <v>0</v>
      </c>
      <c r="AB87" s="22"/>
      <c r="AC87" s="4">
        <f>+Q87+N87+K87+H87+E87+B87+T87+W87+Z87</f>
        <v>1</v>
      </c>
      <c r="AD87" s="4">
        <f>+R87+O87+L87+I87+F87+C87+U87+X87+AA87</f>
        <v>2</v>
      </c>
    </row>
    <row r="88" spans="1:30" s="21" customFormat="1" ht="12.75">
      <c r="A88" s="24" t="s">
        <v>78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20"/>
      <c r="AD88" s="20"/>
    </row>
    <row r="89" spans="1:30" s="24" customFormat="1" ht="12.75">
      <c r="A89" s="21" t="s">
        <v>5</v>
      </c>
      <c r="B89" s="25">
        <v>0</v>
      </c>
      <c r="C89" s="25">
        <v>1</v>
      </c>
      <c r="D89" s="22"/>
      <c r="E89" s="25">
        <v>0</v>
      </c>
      <c r="F89" s="25">
        <v>0</v>
      </c>
      <c r="G89" s="22"/>
      <c r="H89" s="3">
        <v>0</v>
      </c>
      <c r="I89" s="2">
        <v>0</v>
      </c>
      <c r="J89" s="2"/>
      <c r="K89" s="3">
        <v>0</v>
      </c>
      <c r="L89" s="2">
        <v>0</v>
      </c>
      <c r="M89" s="22"/>
      <c r="N89" s="25">
        <v>1</v>
      </c>
      <c r="O89" s="22">
        <v>0</v>
      </c>
      <c r="P89" s="22"/>
      <c r="Q89" s="25">
        <v>1</v>
      </c>
      <c r="R89" s="25">
        <v>1</v>
      </c>
      <c r="S89" s="22"/>
      <c r="T89" s="22">
        <v>0</v>
      </c>
      <c r="U89" s="22">
        <v>0</v>
      </c>
      <c r="V89" s="22"/>
      <c r="W89" s="25">
        <v>0</v>
      </c>
      <c r="X89" s="25">
        <v>0</v>
      </c>
      <c r="Y89" s="22"/>
      <c r="Z89" s="22">
        <v>0</v>
      </c>
      <c r="AA89" s="22">
        <v>0</v>
      </c>
      <c r="AB89" s="22"/>
      <c r="AC89" s="4">
        <f>+Q89+N89+K89+H89+E89+B89+T89+W89+Z89</f>
        <v>2</v>
      </c>
      <c r="AD89" s="4">
        <f>+R89+O89+L89+I89+F89+C89+U89+X89+AA89</f>
        <v>2</v>
      </c>
    </row>
    <row r="90" spans="1:30" s="21" customFormat="1" ht="12.75">
      <c r="A90" s="2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20"/>
      <c r="AD90" s="20"/>
    </row>
    <row r="91" spans="1:30" s="29" customFormat="1" ht="12.75">
      <c r="A91" s="18" t="s">
        <v>55</v>
      </c>
      <c r="B91" s="29">
        <f>+B47+B59+B89+B87+B85+B81+B83+B55+B79+B77+B71+B65+B63+B61+B57+B53++B51+B24+B67+B73+B45+B43+B41+B39+B37+B35+B33+B28+B26+B75</f>
        <v>11</v>
      </c>
      <c r="C91" s="29">
        <f>+C47+C59+C89+C87+C85+C81+C83+C55+C79+C77+C71+C65+C63+C61+C57+C53++C51+C24+C67+C73+C45+C43+C41+C39+C37+C35+C33+C28+C26+C75</f>
        <v>16</v>
      </c>
      <c r="D91" s="29" t="s">
        <v>35</v>
      </c>
      <c r="E91" s="29">
        <f>+E47+E59+E89+E87+E85+E81+E83+E55+E79+E77+E71+E65+E63+E61+E57+E53++E51+E24+E67+E73+E45+E43+E41+E39+E37+E35+E33+E28+E26+E75</f>
        <v>5</v>
      </c>
      <c r="F91" s="29">
        <f>+F47+F59+F89+F87+F85+F81+F83+F55+F79+F77+F71+F65+F63+F61+F57+F53++F51+F24+F67+F73+F45+F43+F41+F39+F37+F35+F33+F28+F26+F75</f>
        <v>14</v>
      </c>
      <c r="G91" s="29" t="e">
        <f>+G47+G59+G89+G87+G85+G81+G83+G55+G79+G77+G71+G65+G63+G61+G57+G53+#REF!+G51++G67+G73+G45+G43+G41+G39+G37+G35+G33+G28+G26</f>
        <v>#REF!</v>
      </c>
      <c r="H91" s="29">
        <f>+H47+H59+H89+H87+H85+H81+H83+H55+H79+H77+H71+H65+H63+H61+H57+H53++H51+H24+H67+H73+H45+H43+H41+H39+H37+H35+H33+H28+H26+H75</f>
        <v>0</v>
      </c>
      <c r="I91" s="29">
        <f>+I47+I59+I89+I87+I85+I81+I83+I55+I79+I77+I71+I65+I63+I61+I57+I53++I51+I24+I67+I73+I45+I43+I41+I39+I37+I35+I33+I28+I26+I75</f>
        <v>0</v>
      </c>
      <c r="J91" s="29" t="e">
        <f>+J47+#REF!+#REF!+J89+J87+J85+J81+J79+J77+J65+J63+J61+J57+J53+J49+J45+J43+J41+J39+J37+J35+J33+#REF!+J28+J26</f>
        <v>#REF!</v>
      </c>
      <c r="K91" s="29">
        <f>+K47+K59+K89+K87+K85+K81+K83+K55+K79+K77+K71+K65+K63+K61+K57+K53++K51+K24+K67+K73+K45+K43+K41+K39+K37+K35+K33+K28+K26+K75</f>
        <v>0</v>
      </c>
      <c r="L91" s="29">
        <f>+L47+L59+L89+L87+L85+L81+L83+L55+L79+L77+L71+L65+L63+L61+L57+L53++L51+L24+L67+L73+L45+L43+L41+L39+L37+L35+L33+L28+L26+L75</f>
        <v>1</v>
      </c>
      <c r="N91" s="29">
        <f>+N47+N59+N89+N87+N85+N81+N83+N55+N79+N77+N71+N65+N63+N61+N57+N53++N51+N24+N67+N73+N45+N43+N41+N39+N37+N35+N33+N28+N26+N75</f>
        <v>6</v>
      </c>
      <c r="O91" s="29">
        <f>+O47+O59+O89+O87+O85+O81+O83+O55+O79+O77+O71+O65+O63+O61+O57+O53++O51+O24+O67+O73+O45+O43+O41+O39+O37+O35+O33+O28+O26+O75</f>
        <v>10</v>
      </c>
      <c r="Q91" s="29">
        <f>+Q47+Q59+Q89+Q87+Q85+Q81+Q83+Q55+Q79+Q77+Q71+Q65+Q63+Q61+Q57+Q53++Q51+Q24+Q67+Q73+Q45+Q43+Q41+Q39+Q37+Q35+Q33+Q28+Q26+Q75</f>
        <v>78</v>
      </c>
      <c r="R91" s="29">
        <f>+R47+R59+R89+R87+R85+R81+R83+R55+R79+R77+R71+R65+R63+R61+R57+R53++R51+R24+R67+R73+R45+R43+R41+R39+R37+R35+R33+R28+R26+R75</f>
        <v>90</v>
      </c>
      <c r="T91" s="29">
        <f>+T47+T59+T89+T87+T85+T81+T83+T55+T79+T77+T71+T65+T63+T61+T57+T53++T51+T24+T67+T73+T45+T43+T41+T39+T37+T35+T33+T28+T26+T75</f>
        <v>0</v>
      </c>
      <c r="U91" s="29">
        <f>+U47+U59+U89+U87+U85+U81+U83+U55+U79+U77+U71+U65+U63+U61+U57+U53++U51+U24+U67+U73+U45+U43+U41+U39+U37+U35+U33+U28+U26+U75</f>
        <v>2</v>
      </c>
      <c r="W91" s="29">
        <f>+W47+W59+W89+W87+W85+W81+W83+W55+W79+W77+W71+W65+W63+W61+W57+W53++W51+W24+W67+W73+W45+W43+W41+W39+W37+W35+W33+W28+W26+W75</f>
        <v>1</v>
      </c>
      <c r="X91" s="29">
        <f>+X47+X59+X89+X87+X85+X81+X83+X55+X79+X77+X71+X65+X63+X61+X57+X53++X51+X24+X67+X73+X45+X43+X41+X39+X37+X35+X33+X28+X26+X75</f>
        <v>4</v>
      </c>
      <c r="Z91" s="29">
        <f>+Z47+Z59+Z89+Z87+Z85+Z81+Z83+Z55+Z79+Z77+Z71+Z65+Z63+Z61+Z57+Z53++Z51+Z24+Z67+Z73+Z45+Z43+Z41+Z39+Z37+Z35+Z33+Z28+Z26+Z75</f>
        <v>3</v>
      </c>
      <c r="AA91" s="29">
        <f>+AA47+AA59+AA89+AA87+AA85+AA81+AA83+AA55+AA79+AA77+AA71+AA65+AA63+AA61+AA57+AA53++AA51+AA24+AA67+AA73+AA45+AA43+AA41+AA39+AA37+AA35+AA33+AA28+AA26+AA75</f>
        <v>4</v>
      </c>
      <c r="AC91" s="29">
        <f>+AC47+AC59+AC89+AC87+AC85+AC81+AC83+AC55+AC79+AC77+AC71+AC65+AC63+AC61+AC57+AC53++AC51+AC24+AC67+AC73+AC45+AC43+AC41+AC39+AC37+AC35+AC33+AC28+AC26+AC75</f>
        <v>104</v>
      </c>
      <c r="AD91" s="29">
        <f>+AD47+AD59+AD89+AD87+AD85+AD81+AD83+AD55+AD79+AD77+AD71+AD65+AD63+AD61+AD57+AD53++AD51+AD24+AD67+AD73+AD45+AD43+AD41+AD39+AD37+AD35+AD33+AD28+AD26+AD75</f>
        <v>141</v>
      </c>
    </row>
    <row r="92" s="16" customFormat="1" ht="12.75">
      <c r="A92" s="11"/>
    </row>
    <row r="93" spans="2:30" s="14" customFormat="1" ht="12.7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3"/>
      <c r="AD93" s="13"/>
    </row>
    <row r="94" spans="1:30" s="21" customFormat="1" ht="12.75">
      <c r="A94" s="18" t="s">
        <v>14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20"/>
      <c r="AD94" s="20"/>
    </row>
    <row r="95" spans="1:30" s="21" customFormat="1" ht="12.75">
      <c r="A95" s="24" t="s">
        <v>45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20"/>
      <c r="AD95" s="20"/>
    </row>
    <row r="96" spans="1:30" s="24" customFormat="1" ht="12.75">
      <c r="A96" s="21" t="s">
        <v>46</v>
      </c>
      <c r="B96" s="25">
        <v>1</v>
      </c>
      <c r="C96" s="25">
        <v>4</v>
      </c>
      <c r="D96" s="22"/>
      <c r="E96" s="19">
        <v>4</v>
      </c>
      <c r="F96" s="19">
        <v>4</v>
      </c>
      <c r="G96" s="22"/>
      <c r="H96" s="19">
        <v>0</v>
      </c>
      <c r="I96" s="19">
        <v>0</v>
      </c>
      <c r="J96" s="22"/>
      <c r="K96" s="25">
        <v>1</v>
      </c>
      <c r="L96" s="25">
        <v>5</v>
      </c>
      <c r="M96" s="22"/>
      <c r="N96" s="22">
        <v>2</v>
      </c>
      <c r="O96" s="25">
        <v>3</v>
      </c>
      <c r="P96" s="22"/>
      <c r="Q96" s="25">
        <v>30</v>
      </c>
      <c r="R96" s="22">
        <v>36</v>
      </c>
      <c r="S96" s="22"/>
      <c r="T96" s="22">
        <v>0</v>
      </c>
      <c r="U96" s="22">
        <v>0</v>
      </c>
      <c r="V96" s="22"/>
      <c r="W96" s="25">
        <v>0</v>
      </c>
      <c r="X96" s="22">
        <v>0</v>
      </c>
      <c r="Y96" s="22"/>
      <c r="Z96" s="22">
        <v>1</v>
      </c>
      <c r="AA96" s="22">
        <v>3</v>
      </c>
      <c r="AB96" s="22"/>
      <c r="AC96" s="4">
        <f>+Q96+N96+K96+H96+E96+B96+T96+W96+Z96</f>
        <v>39</v>
      </c>
      <c r="AD96" s="4">
        <f>+R96+O96+L96+I96+F96+C96+U96+X96+AA96</f>
        <v>55</v>
      </c>
    </row>
    <row r="97" spans="1:30" s="21" customFormat="1" ht="12.75">
      <c r="A97" s="24" t="s">
        <v>15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4"/>
      <c r="AD97" s="4"/>
    </row>
    <row r="98" spans="1:30" s="24" customFormat="1" ht="12.75">
      <c r="A98" s="21" t="s">
        <v>16</v>
      </c>
      <c r="B98" s="22">
        <v>32</v>
      </c>
      <c r="C98" s="22">
        <v>17</v>
      </c>
      <c r="D98" s="22"/>
      <c r="E98" s="19">
        <v>6</v>
      </c>
      <c r="F98" s="19">
        <v>3</v>
      </c>
      <c r="G98" s="22"/>
      <c r="H98" s="19">
        <v>1</v>
      </c>
      <c r="I98" s="19">
        <v>0</v>
      </c>
      <c r="J98" s="22"/>
      <c r="K98" s="22">
        <v>6</v>
      </c>
      <c r="L98" s="22">
        <v>6</v>
      </c>
      <c r="M98" s="22"/>
      <c r="N98" s="25">
        <v>1</v>
      </c>
      <c r="O98" s="25">
        <v>1</v>
      </c>
      <c r="P98" s="22"/>
      <c r="Q98" s="22">
        <v>44</v>
      </c>
      <c r="R98" s="22">
        <v>21</v>
      </c>
      <c r="S98" s="22"/>
      <c r="T98" s="22">
        <v>0</v>
      </c>
      <c r="U98" s="22">
        <v>0</v>
      </c>
      <c r="V98" s="22"/>
      <c r="W98" s="22">
        <v>3</v>
      </c>
      <c r="X98" s="22">
        <v>0</v>
      </c>
      <c r="Y98" s="22"/>
      <c r="Z98" s="22">
        <v>0</v>
      </c>
      <c r="AA98" s="22">
        <v>1</v>
      </c>
      <c r="AB98" s="22"/>
      <c r="AC98" s="4">
        <f>+Q98+N98+K98+H98+E98+B98+T98+W98+Z98</f>
        <v>93</v>
      </c>
      <c r="AD98" s="4">
        <f>+R98+O98+L98+I98+F98+C98+U98+X98+AA98</f>
        <v>49</v>
      </c>
    </row>
    <row r="99" spans="1:30" s="24" customFormat="1" ht="12.75">
      <c r="A99" s="24" t="s">
        <v>31</v>
      </c>
      <c r="B99" s="22">
        <v>1</v>
      </c>
      <c r="C99" s="22">
        <v>1</v>
      </c>
      <c r="D99" s="22"/>
      <c r="E99" s="19">
        <v>1</v>
      </c>
      <c r="F99" s="19">
        <v>0</v>
      </c>
      <c r="G99" s="22"/>
      <c r="H99" s="19">
        <v>0</v>
      </c>
      <c r="I99" s="19">
        <v>0</v>
      </c>
      <c r="J99" s="22"/>
      <c r="K99" s="22">
        <v>0</v>
      </c>
      <c r="L99" s="22">
        <v>0</v>
      </c>
      <c r="M99" s="22"/>
      <c r="N99" s="25">
        <v>0</v>
      </c>
      <c r="O99" s="25">
        <v>0</v>
      </c>
      <c r="P99" s="22"/>
      <c r="Q99" s="22">
        <v>1</v>
      </c>
      <c r="R99" s="22">
        <v>1</v>
      </c>
      <c r="S99" s="22"/>
      <c r="T99" s="22">
        <v>0</v>
      </c>
      <c r="U99" s="22">
        <v>0</v>
      </c>
      <c r="V99" s="22"/>
      <c r="W99" s="22">
        <v>0</v>
      </c>
      <c r="X99" s="22">
        <v>0</v>
      </c>
      <c r="Y99" s="22"/>
      <c r="Z99" s="22">
        <v>0</v>
      </c>
      <c r="AA99" s="22">
        <v>0</v>
      </c>
      <c r="AB99" s="22"/>
      <c r="AC99" s="4">
        <f>+Q99+N99+K99+H99+E99+B99+T99+W99+Z99</f>
        <v>3</v>
      </c>
      <c r="AD99" s="4">
        <f>+R99+O99+L99+I99+F99+C99+U99+X99+AA99</f>
        <v>2</v>
      </c>
    </row>
    <row r="100" spans="1:30" s="21" customFormat="1" ht="12.75">
      <c r="A100" s="24" t="s">
        <v>17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22"/>
      <c r="U100" s="22"/>
      <c r="V100" s="19"/>
      <c r="W100" s="19"/>
      <c r="X100" s="19"/>
      <c r="Y100" s="19"/>
      <c r="Z100" s="19"/>
      <c r="AA100" s="19"/>
      <c r="AB100" s="19"/>
      <c r="AC100" s="4"/>
      <c r="AD100" s="4"/>
    </row>
    <row r="101" spans="1:30" s="24" customFormat="1" ht="12.75">
      <c r="A101" s="21" t="s">
        <v>2</v>
      </c>
      <c r="B101" s="25">
        <v>3</v>
      </c>
      <c r="C101" s="25">
        <v>1</v>
      </c>
      <c r="D101" s="22"/>
      <c r="E101" s="19">
        <v>2</v>
      </c>
      <c r="F101" s="19">
        <v>0</v>
      </c>
      <c r="G101" s="22"/>
      <c r="H101" s="19">
        <v>0</v>
      </c>
      <c r="I101" s="19">
        <v>0</v>
      </c>
      <c r="J101" s="22"/>
      <c r="K101" s="25">
        <v>0</v>
      </c>
      <c r="L101" s="25">
        <v>1</v>
      </c>
      <c r="M101" s="22"/>
      <c r="N101" s="22">
        <v>1</v>
      </c>
      <c r="O101" s="22">
        <v>0</v>
      </c>
      <c r="P101" s="22"/>
      <c r="Q101" s="22">
        <v>10</v>
      </c>
      <c r="R101" s="22">
        <v>0</v>
      </c>
      <c r="S101" s="22"/>
      <c r="T101" s="22">
        <v>0</v>
      </c>
      <c r="U101" s="22">
        <v>0</v>
      </c>
      <c r="V101" s="22"/>
      <c r="W101" s="22">
        <v>0</v>
      </c>
      <c r="X101" s="22">
        <v>0</v>
      </c>
      <c r="Y101" s="22"/>
      <c r="Z101" s="22">
        <v>0</v>
      </c>
      <c r="AA101" s="22">
        <v>0</v>
      </c>
      <c r="AB101" s="22"/>
      <c r="AC101" s="4">
        <f>+Q101+N101+K101+H101+E101+B101+T101+W101+Z101</f>
        <v>16</v>
      </c>
      <c r="AD101" s="4">
        <f>+R101+O101+L101+I101+F101+C101+U101+X101+AA101</f>
        <v>2</v>
      </c>
    </row>
    <row r="102" spans="1:30" s="21" customFormat="1" ht="12.75">
      <c r="A102" s="24" t="s">
        <v>79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20"/>
      <c r="AD102" s="20"/>
    </row>
    <row r="103" spans="1:30" s="24" customFormat="1" ht="12.75">
      <c r="A103" s="21" t="s">
        <v>2</v>
      </c>
      <c r="B103" s="25">
        <v>8</v>
      </c>
      <c r="C103" s="25">
        <v>8</v>
      </c>
      <c r="D103" s="22"/>
      <c r="E103" s="19">
        <v>4</v>
      </c>
      <c r="F103" s="19">
        <v>0</v>
      </c>
      <c r="G103" s="22"/>
      <c r="H103" s="19">
        <v>0</v>
      </c>
      <c r="I103" s="19">
        <v>0</v>
      </c>
      <c r="J103" s="22"/>
      <c r="K103" s="25">
        <v>2</v>
      </c>
      <c r="L103" s="25">
        <v>0</v>
      </c>
      <c r="M103" s="22"/>
      <c r="N103" s="22">
        <v>0</v>
      </c>
      <c r="O103" s="22">
        <v>0</v>
      </c>
      <c r="P103" s="22"/>
      <c r="Q103" s="22">
        <v>7</v>
      </c>
      <c r="R103" s="25">
        <v>3</v>
      </c>
      <c r="S103" s="22"/>
      <c r="T103" s="22">
        <v>0</v>
      </c>
      <c r="U103" s="22">
        <v>0</v>
      </c>
      <c r="V103" s="22"/>
      <c r="W103" s="22">
        <v>0</v>
      </c>
      <c r="X103" s="25">
        <v>0</v>
      </c>
      <c r="Y103" s="22"/>
      <c r="Z103" s="22">
        <v>0</v>
      </c>
      <c r="AA103" s="22">
        <v>0</v>
      </c>
      <c r="AB103" s="22"/>
      <c r="AC103" s="4">
        <f>+Q103+N103+K103+H103+E103+B103+T103+W103+Z103</f>
        <v>21</v>
      </c>
      <c r="AD103" s="4">
        <f>+R103+O103+L103+I103+F103+C103+U103+X103+AA103</f>
        <v>11</v>
      </c>
    </row>
    <row r="104" spans="1:30" s="21" customFormat="1" ht="12.75">
      <c r="A104" s="24" t="s">
        <v>136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20"/>
      <c r="AD104" s="20"/>
    </row>
    <row r="105" spans="1:30" s="24" customFormat="1" ht="12.75">
      <c r="A105" s="24" t="s">
        <v>135</v>
      </c>
      <c r="B105" s="25">
        <v>0</v>
      </c>
      <c r="C105" s="25">
        <v>0</v>
      </c>
      <c r="D105" s="22"/>
      <c r="E105" s="19">
        <v>0</v>
      </c>
      <c r="F105" s="19">
        <v>0</v>
      </c>
      <c r="G105" s="22"/>
      <c r="H105" s="19">
        <v>0</v>
      </c>
      <c r="I105" s="19">
        <v>0</v>
      </c>
      <c r="J105" s="22"/>
      <c r="K105" s="25">
        <v>0</v>
      </c>
      <c r="L105" s="25">
        <v>0</v>
      </c>
      <c r="M105" s="22"/>
      <c r="N105" s="22">
        <v>0</v>
      </c>
      <c r="O105" s="22">
        <v>0</v>
      </c>
      <c r="P105" s="22"/>
      <c r="Q105" s="22">
        <v>0</v>
      </c>
      <c r="R105" s="25">
        <v>0</v>
      </c>
      <c r="S105" s="22"/>
      <c r="T105" s="22">
        <v>0</v>
      </c>
      <c r="U105" s="22">
        <v>0</v>
      </c>
      <c r="V105" s="22"/>
      <c r="W105" s="22">
        <v>0</v>
      </c>
      <c r="X105" s="25">
        <v>0</v>
      </c>
      <c r="Y105" s="22"/>
      <c r="Z105" s="22">
        <v>0</v>
      </c>
      <c r="AA105" s="22">
        <v>0</v>
      </c>
      <c r="AB105" s="22"/>
      <c r="AC105" s="4">
        <f>+Q105+N105+K105+H105+E105+B105+T105+W105+Z105</f>
        <v>0</v>
      </c>
      <c r="AD105" s="4">
        <f>+R105+O105+L105+I105+F105+C105+U105+X105+AA105</f>
        <v>0</v>
      </c>
    </row>
    <row r="106" spans="1:30" s="24" customFormat="1" ht="12.75">
      <c r="A106" s="24" t="s">
        <v>159</v>
      </c>
      <c r="B106" s="25"/>
      <c r="C106" s="25"/>
      <c r="D106" s="22"/>
      <c r="E106" s="19"/>
      <c r="F106" s="19"/>
      <c r="G106" s="22"/>
      <c r="H106" s="19"/>
      <c r="I106" s="19"/>
      <c r="J106" s="22"/>
      <c r="K106" s="25"/>
      <c r="L106" s="25"/>
      <c r="M106" s="22"/>
      <c r="N106" s="22"/>
      <c r="O106" s="22"/>
      <c r="P106" s="22"/>
      <c r="Q106" s="22"/>
      <c r="R106" s="25"/>
      <c r="S106" s="22"/>
      <c r="T106" s="22"/>
      <c r="U106" s="22"/>
      <c r="V106" s="22"/>
      <c r="W106" s="22"/>
      <c r="X106" s="25"/>
      <c r="Y106" s="22"/>
      <c r="Z106" s="22"/>
      <c r="AA106" s="22"/>
      <c r="AB106" s="22"/>
      <c r="AC106" s="4"/>
      <c r="AD106" s="4"/>
    </row>
    <row r="107" spans="1:30" s="24" customFormat="1" ht="12.75">
      <c r="A107" s="21" t="s">
        <v>2</v>
      </c>
      <c r="B107" s="25">
        <v>2</v>
      </c>
      <c r="C107" s="25">
        <v>0</v>
      </c>
      <c r="D107" s="22"/>
      <c r="E107" s="19">
        <v>0</v>
      </c>
      <c r="F107" s="19">
        <v>0</v>
      </c>
      <c r="G107" s="22"/>
      <c r="H107" s="19">
        <v>0</v>
      </c>
      <c r="I107" s="19">
        <v>0</v>
      </c>
      <c r="J107" s="22"/>
      <c r="K107" s="25">
        <v>2</v>
      </c>
      <c r="L107" s="25">
        <v>0</v>
      </c>
      <c r="M107" s="22"/>
      <c r="N107" s="22">
        <v>0</v>
      </c>
      <c r="O107" s="22">
        <v>0</v>
      </c>
      <c r="P107" s="22"/>
      <c r="Q107" s="22">
        <v>13</v>
      </c>
      <c r="R107" s="25">
        <v>2</v>
      </c>
      <c r="S107" s="22"/>
      <c r="T107" s="22">
        <v>0</v>
      </c>
      <c r="U107" s="22">
        <v>0</v>
      </c>
      <c r="V107" s="22"/>
      <c r="W107" s="22">
        <v>0</v>
      </c>
      <c r="X107" s="25">
        <v>1</v>
      </c>
      <c r="Y107" s="22"/>
      <c r="Z107" s="22">
        <v>0</v>
      </c>
      <c r="AA107" s="22">
        <v>0</v>
      </c>
      <c r="AB107" s="22"/>
      <c r="AC107" s="4">
        <f>+Q107+N107+K107+H107+E107+B107+T107+W107+Z107</f>
        <v>17</v>
      </c>
      <c r="AD107" s="4">
        <f>+R107+O107+L107+I107+F107+C107+U107+X107+AA107</f>
        <v>3</v>
      </c>
    </row>
    <row r="108" spans="1:30" s="21" customFormat="1" ht="12.75">
      <c r="A108" s="24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20"/>
      <c r="AD108" s="20"/>
    </row>
    <row r="109" spans="1:256" s="29" customFormat="1" ht="12.75">
      <c r="A109" s="18" t="s">
        <v>53</v>
      </c>
      <c r="B109" s="29">
        <f>+SUM(B95:B107)</f>
        <v>47</v>
      </c>
      <c r="C109" s="29">
        <f>+SUM(C95:C107)</f>
        <v>31</v>
      </c>
      <c r="E109" s="29">
        <f>+SUM(E95:E107)</f>
        <v>17</v>
      </c>
      <c r="F109" s="29">
        <f>+SUM(F95:F107)</f>
        <v>7</v>
      </c>
      <c r="H109" s="29">
        <f>+SUM(H95:H107)</f>
        <v>1</v>
      </c>
      <c r="I109" s="29">
        <f>+SUM(I95:I107)</f>
        <v>0</v>
      </c>
      <c r="K109" s="29">
        <f>+SUM(K95:K107)</f>
        <v>11</v>
      </c>
      <c r="L109" s="29">
        <f>+SUM(L95:L107)</f>
        <v>12</v>
      </c>
      <c r="N109" s="29">
        <f>+SUM(N95:N107)</f>
        <v>4</v>
      </c>
      <c r="O109" s="29">
        <f>+SUM(O95:O107)</f>
        <v>4</v>
      </c>
      <c r="Q109" s="29">
        <f>+SUM(Q95:Q107)</f>
        <v>105</v>
      </c>
      <c r="R109" s="29">
        <f>+SUM(R95:R107)</f>
        <v>63</v>
      </c>
      <c r="T109" s="29">
        <f>+SUM(T95:T107)</f>
        <v>0</v>
      </c>
      <c r="U109" s="29">
        <f>+SUM(U95:U107)</f>
        <v>0</v>
      </c>
      <c r="W109" s="29">
        <f>+SUM(W95:W107)</f>
        <v>3</v>
      </c>
      <c r="X109" s="29">
        <f>+SUM(X95:X107)</f>
        <v>1</v>
      </c>
      <c r="Z109" s="29">
        <f>+SUM(Z95:Z107)</f>
        <v>1</v>
      </c>
      <c r="AA109" s="29">
        <f>+SUM(AA95:AA107)</f>
        <v>4</v>
      </c>
      <c r="AC109" s="29">
        <f>+SUM(AC95:AC107)</f>
        <v>189</v>
      </c>
      <c r="AD109" s="29">
        <f>+SUM(AD95:AD107)</f>
        <v>122</v>
      </c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29" customFormat="1" ht="12.75">
      <c r="A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s="29" customFormat="1" ht="12.75">
      <c r="A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30" s="21" customFormat="1" ht="12.75">
      <c r="A112" s="29" t="s">
        <v>119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19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32"/>
      <c r="AD112" s="32"/>
    </row>
    <row r="113" spans="1:30" s="24" customFormat="1" ht="12.75">
      <c r="A113" s="24" t="s">
        <v>137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3"/>
      <c r="AD113" s="23"/>
    </row>
    <row r="114" spans="1:30" s="24" customFormat="1" ht="12.75">
      <c r="A114" s="24" t="s">
        <v>2</v>
      </c>
      <c r="B114" s="22">
        <v>2</v>
      </c>
      <c r="C114" s="22">
        <v>3</v>
      </c>
      <c r="D114" s="22"/>
      <c r="E114" s="22">
        <v>0</v>
      </c>
      <c r="F114" s="22">
        <v>0</v>
      </c>
      <c r="G114" s="22"/>
      <c r="H114" s="19">
        <v>0</v>
      </c>
      <c r="I114" s="19">
        <v>0</v>
      </c>
      <c r="J114" s="22"/>
      <c r="K114" s="22">
        <v>0</v>
      </c>
      <c r="L114" s="22">
        <v>1</v>
      </c>
      <c r="M114" s="22"/>
      <c r="N114" s="22">
        <v>2</v>
      </c>
      <c r="O114" s="22">
        <v>0</v>
      </c>
      <c r="P114" s="22"/>
      <c r="Q114" s="22">
        <v>5</v>
      </c>
      <c r="R114" s="22">
        <v>4</v>
      </c>
      <c r="S114" s="22"/>
      <c r="T114" s="22">
        <v>0</v>
      </c>
      <c r="U114" s="22">
        <v>0</v>
      </c>
      <c r="V114" s="22"/>
      <c r="W114" s="22">
        <v>0</v>
      </c>
      <c r="X114" s="22">
        <v>0</v>
      </c>
      <c r="Y114" s="22"/>
      <c r="Z114" s="22">
        <v>0</v>
      </c>
      <c r="AA114" s="22">
        <v>0</v>
      </c>
      <c r="AB114" s="22"/>
      <c r="AC114" s="4">
        <f aca="true" t="shared" si="2" ref="AC114:AD116">+Q114+N114+K114+H114+E114+B114+T114+W114+Z114</f>
        <v>9</v>
      </c>
      <c r="AD114" s="4">
        <f t="shared" si="2"/>
        <v>8</v>
      </c>
    </row>
    <row r="115" spans="1:30" s="24" customFormat="1" ht="12.75">
      <c r="A115" s="24" t="s">
        <v>31</v>
      </c>
      <c r="B115" s="22">
        <v>0</v>
      </c>
      <c r="C115" s="22">
        <v>2</v>
      </c>
      <c r="D115" s="22"/>
      <c r="E115" s="22">
        <v>0</v>
      </c>
      <c r="F115" s="22">
        <v>0</v>
      </c>
      <c r="G115" s="22"/>
      <c r="H115" s="19">
        <v>0</v>
      </c>
      <c r="I115" s="19">
        <v>0</v>
      </c>
      <c r="J115" s="22"/>
      <c r="K115" s="22">
        <v>0</v>
      </c>
      <c r="L115" s="22">
        <v>0</v>
      </c>
      <c r="M115" s="22"/>
      <c r="N115" s="22">
        <v>0</v>
      </c>
      <c r="O115" s="22">
        <v>0</v>
      </c>
      <c r="P115" s="22"/>
      <c r="Q115" s="22">
        <v>1</v>
      </c>
      <c r="R115" s="22">
        <v>0</v>
      </c>
      <c r="S115" s="22"/>
      <c r="T115" s="22">
        <v>0</v>
      </c>
      <c r="U115" s="22">
        <v>0</v>
      </c>
      <c r="V115" s="22"/>
      <c r="W115" s="22">
        <v>0</v>
      </c>
      <c r="X115" s="22">
        <v>0</v>
      </c>
      <c r="Y115" s="22"/>
      <c r="Z115" s="22">
        <v>0</v>
      </c>
      <c r="AA115" s="22">
        <v>0</v>
      </c>
      <c r="AB115" s="22"/>
      <c r="AC115" s="4">
        <f t="shared" si="2"/>
        <v>1</v>
      </c>
      <c r="AD115" s="4">
        <f t="shared" si="2"/>
        <v>2</v>
      </c>
    </row>
    <row r="116" spans="1:30" s="24" customFormat="1" ht="12.75">
      <c r="A116" s="9" t="s">
        <v>145</v>
      </c>
      <c r="B116" s="20">
        <f>SUM(B114:B115)</f>
        <v>2</v>
      </c>
      <c r="C116" s="20">
        <f>SUM(C114:C115)</f>
        <v>5</v>
      </c>
      <c r="D116" s="20"/>
      <c r="E116" s="20">
        <f>SUM(E114:E115)</f>
        <v>0</v>
      </c>
      <c r="F116" s="20">
        <f>SUM(F114:F115)</f>
        <v>0</v>
      </c>
      <c r="G116" s="20"/>
      <c r="H116" s="20">
        <f>SUM(H114:H115)</f>
        <v>0</v>
      </c>
      <c r="I116" s="20">
        <f>SUM(I114:I115)</f>
        <v>0</v>
      </c>
      <c r="J116" s="20"/>
      <c r="K116" s="20">
        <f>SUM(K114:K115)</f>
        <v>0</v>
      </c>
      <c r="L116" s="20">
        <f>SUM(L114:L115)</f>
        <v>1</v>
      </c>
      <c r="M116" s="20"/>
      <c r="N116" s="20">
        <f>SUM(N114:N115)</f>
        <v>2</v>
      </c>
      <c r="O116" s="20">
        <f>SUM(O114:O115)</f>
        <v>0</v>
      </c>
      <c r="P116" s="20"/>
      <c r="Q116" s="20">
        <f>SUM(Q114:Q115)</f>
        <v>6</v>
      </c>
      <c r="R116" s="20">
        <f>SUM(R114:R115)</f>
        <v>4</v>
      </c>
      <c r="S116" s="20"/>
      <c r="T116" s="20">
        <f>SUM(T114:T115)</f>
        <v>0</v>
      </c>
      <c r="U116" s="20">
        <f>SUM(U114:U115)</f>
        <v>0</v>
      </c>
      <c r="V116" s="20"/>
      <c r="W116" s="20">
        <f>SUM(W114:W115)</f>
        <v>0</v>
      </c>
      <c r="X116" s="20">
        <f>SUM(X114:X115)</f>
        <v>0</v>
      </c>
      <c r="Y116" s="20"/>
      <c r="Z116" s="20">
        <f>SUM(Z114:Z115)</f>
        <v>0</v>
      </c>
      <c r="AA116" s="20">
        <f>SUM(AA114:AA115)</f>
        <v>0</v>
      </c>
      <c r="AB116" s="22"/>
      <c r="AC116" s="4">
        <f t="shared" si="2"/>
        <v>10</v>
      </c>
      <c r="AD116" s="4">
        <f t="shared" si="2"/>
        <v>10</v>
      </c>
    </row>
    <row r="117" spans="1:30" s="24" customFormat="1" ht="12.75">
      <c r="A117" s="41" t="s">
        <v>148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 spans="1:30" s="24" customFormat="1" ht="12.75">
      <c r="A118" s="24" t="s">
        <v>31</v>
      </c>
      <c r="B118" s="19">
        <v>6</v>
      </c>
      <c r="C118" s="19">
        <v>4</v>
      </c>
      <c r="D118" s="19"/>
      <c r="E118" s="19">
        <v>0</v>
      </c>
      <c r="F118" s="19">
        <v>1</v>
      </c>
      <c r="G118" s="19"/>
      <c r="H118" s="19">
        <v>0</v>
      </c>
      <c r="I118" s="19">
        <v>0</v>
      </c>
      <c r="J118" s="19"/>
      <c r="K118" s="19">
        <v>0</v>
      </c>
      <c r="L118" s="19">
        <v>0</v>
      </c>
      <c r="M118" s="19"/>
      <c r="N118" s="19">
        <v>1</v>
      </c>
      <c r="O118" s="19">
        <v>0</v>
      </c>
      <c r="P118" s="19"/>
      <c r="Q118" s="19">
        <v>2</v>
      </c>
      <c r="R118" s="19">
        <v>0</v>
      </c>
      <c r="S118" s="19"/>
      <c r="T118" s="22">
        <v>0</v>
      </c>
      <c r="U118" s="22">
        <v>0</v>
      </c>
      <c r="V118" s="19"/>
      <c r="W118" s="19">
        <v>0</v>
      </c>
      <c r="X118" s="19">
        <v>0</v>
      </c>
      <c r="Y118" s="19"/>
      <c r="Z118" s="22">
        <v>0</v>
      </c>
      <c r="AA118" s="22">
        <v>0</v>
      </c>
      <c r="AB118" s="19"/>
      <c r="AC118" s="4">
        <f>+Q118+N118+K118+H118+E118+B118+T118+W118+Z118</f>
        <v>9</v>
      </c>
      <c r="AD118" s="4">
        <f>+R118+O118+L118+I118+F118+C118+U118+X118+AA118</f>
        <v>5</v>
      </c>
    </row>
    <row r="119" spans="1:30" s="24" customFormat="1" ht="12.75">
      <c r="A119" s="21" t="s">
        <v>64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3"/>
      <c r="AD119" s="23"/>
    </row>
    <row r="120" spans="1:30" s="21" customFormat="1" ht="12.75">
      <c r="A120" s="24" t="s">
        <v>2</v>
      </c>
      <c r="B120" s="19">
        <v>160</v>
      </c>
      <c r="C120" s="19">
        <v>51</v>
      </c>
      <c r="D120" s="19"/>
      <c r="E120" s="26">
        <v>0</v>
      </c>
      <c r="F120" s="26">
        <v>0</v>
      </c>
      <c r="G120" s="19"/>
      <c r="H120" s="19">
        <v>0</v>
      </c>
      <c r="I120" s="19">
        <v>0</v>
      </c>
      <c r="J120" s="19"/>
      <c r="K120" s="19">
        <v>1</v>
      </c>
      <c r="L120" s="26">
        <v>1</v>
      </c>
      <c r="M120" s="19"/>
      <c r="N120" s="26">
        <v>0</v>
      </c>
      <c r="O120" s="19">
        <v>0</v>
      </c>
      <c r="P120" s="19"/>
      <c r="Q120" s="26">
        <v>13</v>
      </c>
      <c r="R120" s="19">
        <v>1</v>
      </c>
      <c r="S120" s="19"/>
      <c r="T120" s="22">
        <v>0</v>
      </c>
      <c r="U120" s="22">
        <v>0</v>
      </c>
      <c r="V120" s="19"/>
      <c r="W120" s="26">
        <v>0</v>
      </c>
      <c r="X120" s="19">
        <v>0</v>
      </c>
      <c r="Y120" s="19"/>
      <c r="Z120" s="22">
        <v>0</v>
      </c>
      <c r="AA120" s="22">
        <v>0</v>
      </c>
      <c r="AB120" s="19"/>
      <c r="AC120" s="4">
        <f>+Q120+N120+K120+H120+E120+B120+T120+W120+Z120</f>
        <v>174</v>
      </c>
      <c r="AD120" s="4">
        <f>+R120+O120+L120+I120+F120+C120+U120+X120+AA120</f>
        <v>53</v>
      </c>
    </row>
    <row r="121" spans="1:30" s="21" customFormat="1" ht="12.75">
      <c r="A121" s="21" t="s">
        <v>65</v>
      </c>
      <c r="Q121" s="23"/>
      <c r="R121" s="23"/>
      <c r="S121" s="24"/>
      <c r="T121" s="23"/>
      <c r="U121" s="23"/>
      <c r="V121" s="24"/>
      <c r="W121" s="23"/>
      <c r="X121" s="23"/>
      <c r="Y121" s="24"/>
      <c r="Z121" s="22"/>
      <c r="AA121" s="22"/>
      <c r="AB121" s="24"/>
      <c r="AC121" s="32"/>
      <c r="AD121" s="32"/>
    </row>
    <row r="122" spans="1:30" s="24" customFormat="1" ht="12.75">
      <c r="A122" s="21" t="s">
        <v>69</v>
      </c>
      <c r="B122" s="21">
        <v>68</v>
      </c>
      <c r="C122" s="25">
        <v>59</v>
      </c>
      <c r="D122" s="21"/>
      <c r="E122" s="22">
        <v>3</v>
      </c>
      <c r="F122" s="25">
        <v>3</v>
      </c>
      <c r="G122" s="21"/>
      <c r="H122" s="19">
        <v>0</v>
      </c>
      <c r="I122" s="19">
        <v>0</v>
      </c>
      <c r="J122" s="21"/>
      <c r="K122" s="25">
        <v>0</v>
      </c>
      <c r="L122" s="25">
        <v>0</v>
      </c>
      <c r="M122" s="21"/>
      <c r="N122" s="25">
        <v>0</v>
      </c>
      <c r="O122" s="22">
        <v>0</v>
      </c>
      <c r="P122" s="21"/>
      <c r="Q122" s="25">
        <v>9</v>
      </c>
      <c r="R122" s="25">
        <v>4</v>
      </c>
      <c r="S122" s="21"/>
      <c r="T122" s="22">
        <v>0</v>
      </c>
      <c r="U122" s="22">
        <v>0</v>
      </c>
      <c r="V122" s="21"/>
      <c r="W122" s="25">
        <v>0</v>
      </c>
      <c r="X122" s="25">
        <v>0</v>
      </c>
      <c r="Y122" s="21"/>
      <c r="Z122" s="22">
        <v>0</v>
      </c>
      <c r="AA122" s="22">
        <v>0</v>
      </c>
      <c r="AB122" s="21"/>
      <c r="AC122" s="4">
        <f aca="true" t="shared" si="3" ref="AC122:AD124">+Q122+N122+K122+H122+E122+B122+T122+W122+Z122</f>
        <v>80</v>
      </c>
      <c r="AD122" s="4">
        <f t="shared" si="3"/>
        <v>66</v>
      </c>
    </row>
    <row r="123" spans="1:30" s="21" customFormat="1" ht="12.75">
      <c r="A123" s="24" t="s">
        <v>31</v>
      </c>
      <c r="B123" s="26">
        <v>0</v>
      </c>
      <c r="C123" s="26">
        <v>0</v>
      </c>
      <c r="D123" s="19"/>
      <c r="E123" s="26">
        <v>0</v>
      </c>
      <c r="F123" s="19">
        <v>0</v>
      </c>
      <c r="G123" s="19"/>
      <c r="H123" s="19">
        <v>0</v>
      </c>
      <c r="I123" s="19">
        <v>0</v>
      </c>
      <c r="J123" s="19"/>
      <c r="K123" s="26">
        <v>0</v>
      </c>
      <c r="L123" s="19">
        <v>0</v>
      </c>
      <c r="M123" s="19"/>
      <c r="N123" s="19">
        <v>0</v>
      </c>
      <c r="O123" s="19">
        <v>0</v>
      </c>
      <c r="P123" s="19"/>
      <c r="Q123" s="26">
        <v>0</v>
      </c>
      <c r="R123" s="26">
        <v>0</v>
      </c>
      <c r="S123" s="19"/>
      <c r="T123" s="22">
        <v>0</v>
      </c>
      <c r="U123" s="22">
        <v>0</v>
      </c>
      <c r="V123" s="19"/>
      <c r="W123" s="26">
        <v>0</v>
      </c>
      <c r="X123" s="26">
        <v>0</v>
      </c>
      <c r="Y123" s="19"/>
      <c r="Z123" s="22">
        <v>0</v>
      </c>
      <c r="AA123" s="22">
        <v>0</v>
      </c>
      <c r="AB123" s="19"/>
      <c r="AC123" s="4">
        <f t="shared" si="3"/>
        <v>0</v>
      </c>
      <c r="AD123" s="4">
        <f t="shared" si="3"/>
        <v>0</v>
      </c>
    </row>
    <row r="124" spans="1:33" s="21" customFormat="1" ht="12.75">
      <c r="A124" s="27" t="s">
        <v>74</v>
      </c>
      <c r="B124" s="28">
        <f>+B122+B123</f>
        <v>68</v>
      </c>
      <c r="C124" s="28">
        <f>+C122+C123</f>
        <v>59</v>
      </c>
      <c r="D124" s="28"/>
      <c r="E124" s="28">
        <f>+E122+E123</f>
        <v>3</v>
      </c>
      <c r="F124" s="28">
        <f>+F122+F123</f>
        <v>3</v>
      </c>
      <c r="G124" s="28"/>
      <c r="H124" s="28">
        <f>+H122+H123</f>
        <v>0</v>
      </c>
      <c r="I124" s="28">
        <f>+I122+I123</f>
        <v>0</v>
      </c>
      <c r="J124" s="28"/>
      <c r="K124" s="28">
        <f>+K122+K123</f>
        <v>0</v>
      </c>
      <c r="L124" s="28">
        <f>+L122+L123</f>
        <v>0</v>
      </c>
      <c r="M124" s="28"/>
      <c r="N124" s="28">
        <f>+N122+N123</f>
        <v>0</v>
      </c>
      <c r="O124" s="28">
        <f>+O122+O123</f>
        <v>0</v>
      </c>
      <c r="P124" s="28"/>
      <c r="Q124" s="28">
        <f>+Q122+Q123</f>
        <v>9</v>
      </c>
      <c r="R124" s="28">
        <f>+R122+R123</f>
        <v>4</v>
      </c>
      <c r="S124" s="28"/>
      <c r="T124" s="28">
        <f>+T122+T123</f>
        <v>0</v>
      </c>
      <c r="U124" s="28">
        <f>+U122+U123</f>
        <v>0</v>
      </c>
      <c r="V124" s="28"/>
      <c r="W124" s="28">
        <f>+W122+W123</f>
        <v>0</v>
      </c>
      <c r="X124" s="28">
        <f>+X122+X123</f>
        <v>0</v>
      </c>
      <c r="Y124" s="28"/>
      <c r="Z124" s="28">
        <f>+Z122+Z123</f>
        <v>0</v>
      </c>
      <c r="AA124" s="28">
        <f>+AA122+AA123</f>
        <v>0</v>
      </c>
      <c r="AB124" s="28"/>
      <c r="AC124" s="4">
        <f t="shared" si="3"/>
        <v>80</v>
      </c>
      <c r="AD124" s="4">
        <f t="shared" si="3"/>
        <v>66</v>
      </c>
      <c r="AE124" s="9"/>
      <c r="AF124" s="9"/>
      <c r="AG124" s="9"/>
    </row>
    <row r="125" spans="3:30" s="21" customFormat="1" ht="12.75">
      <c r="C125" s="25"/>
      <c r="E125" s="22"/>
      <c r="F125" s="25"/>
      <c r="H125" s="22"/>
      <c r="I125" s="22"/>
      <c r="K125" s="22"/>
      <c r="L125" s="22"/>
      <c r="N125" s="25"/>
      <c r="O125" s="22"/>
      <c r="Q125" s="22"/>
      <c r="R125" s="33"/>
      <c r="S125" s="24"/>
      <c r="T125" s="22"/>
      <c r="U125" s="33"/>
      <c r="V125" s="24"/>
      <c r="W125" s="22"/>
      <c r="X125" s="33"/>
      <c r="Y125" s="24"/>
      <c r="Z125" s="22"/>
      <c r="AA125" s="33"/>
      <c r="AB125" s="24"/>
      <c r="AC125" s="32"/>
      <c r="AD125" s="34"/>
    </row>
    <row r="126" spans="1:256" s="29" customFormat="1" ht="12.75">
      <c r="A126" s="18" t="s">
        <v>53</v>
      </c>
      <c r="B126" s="29">
        <f>+B124+B120+B116+B118</f>
        <v>236</v>
      </c>
      <c r="C126" s="29">
        <f>+C124+C120+C116+C118</f>
        <v>119</v>
      </c>
      <c r="E126" s="29">
        <f>+E124+E120+E116+E118</f>
        <v>3</v>
      </c>
      <c r="F126" s="29">
        <f>+F124+F120+F116+F118</f>
        <v>4</v>
      </c>
      <c r="H126" s="29">
        <f>+H124+H120+H116+H118</f>
        <v>0</v>
      </c>
      <c r="I126" s="29">
        <f>+I124+I120+I116+I118</f>
        <v>0</v>
      </c>
      <c r="K126" s="29">
        <f>+K124+K120+K116+K118</f>
        <v>1</v>
      </c>
      <c r="L126" s="29">
        <f>+L124+L120+L116+L118</f>
        <v>2</v>
      </c>
      <c r="N126" s="29">
        <f>+N124+N120+N116+N118</f>
        <v>3</v>
      </c>
      <c r="O126" s="29">
        <f>+O124+O120+O116+O118</f>
        <v>0</v>
      </c>
      <c r="Q126" s="29">
        <f>+Q124+Q120+Q116+Q118</f>
        <v>30</v>
      </c>
      <c r="R126" s="29">
        <f>+R124+R120+R116+R118</f>
        <v>9</v>
      </c>
      <c r="T126" s="29">
        <f>+T124+T120+T116+T118</f>
        <v>0</v>
      </c>
      <c r="U126" s="29">
        <f>+U124+U120+U116+U118</f>
        <v>0</v>
      </c>
      <c r="W126" s="29">
        <f>+W124+W120+W116+W118</f>
        <v>0</v>
      </c>
      <c r="X126" s="29">
        <f>+X124+X120+X116+X118</f>
        <v>0</v>
      </c>
      <c r="Z126" s="29">
        <f>+Z124+Z120+Z116+Z118</f>
        <v>0</v>
      </c>
      <c r="AA126" s="29">
        <f>+AA124+AA120+AA116+AA118</f>
        <v>0</v>
      </c>
      <c r="AC126" s="29">
        <f>+AC124+AC120+AC116+AC118</f>
        <v>273</v>
      </c>
      <c r="AD126" s="29">
        <f>+AD124+AD120+AD116+AD118</f>
        <v>134</v>
      </c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6" customFormat="1" ht="12.75">
      <c r="A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</row>
    <row r="128" spans="1:256" s="16" customFormat="1" ht="12.75">
      <c r="A128" s="11"/>
      <c r="Q128" s="14" t="s">
        <v>35</v>
      </c>
      <c r="R128" s="15" t="s">
        <v>35</v>
      </c>
      <c r="T128" s="14" t="s">
        <v>35</v>
      </c>
      <c r="U128" s="15" t="s">
        <v>35</v>
      </c>
      <c r="W128" s="14" t="s">
        <v>35</v>
      </c>
      <c r="X128" s="15" t="s">
        <v>35</v>
      </c>
      <c r="Z128" s="14" t="s">
        <v>35</v>
      </c>
      <c r="AA128" s="15" t="s">
        <v>35</v>
      </c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</row>
    <row r="129" spans="1:30" s="21" customFormat="1" ht="12.75">
      <c r="A129" s="18" t="s">
        <v>18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20"/>
      <c r="AD129" s="20"/>
    </row>
    <row r="130" spans="1:30" s="21" customFormat="1" ht="12.75">
      <c r="A130" s="41" t="s">
        <v>131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20"/>
      <c r="AD130" s="20"/>
    </row>
    <row r="131" spans="1:30" s="21" customFormat="1" ht="12.75">
      <c r="A131" s="24" t="s">
        <v>84</v>
      </c>
      <c r="B131" s="19">
        <v>0</v>
      </c>
      <c r="C131" s="19">
        <v>0</v>
      </c>
      <c r="D131" s="19"/>
      <c r="E131" s="19">
        <v>0</v>
      </c>
      <c r="F131" s="19">
        <v>0</v>
      </c>
      <c r="G131" s="19"/>
      <c r="H131" s="19">
        <v>0</v>
      </c>
      <c r="I131" s="19">
        <v>0</v>
      </c>
      <c r="J131" s="19"/>
      <c r="K131" s="19">
        <v>0</v>
      </c>
      <c r="L131" s="19">
        <v>0</v>
      </c>
      <c r="M131" s="19"/>
      <c r="N131" s="19">
        <v>0</v>
      </c>
      <c r="O131" s="19">
        <v>0</v>
      </c>
      <c r="P131" s="19"/>
      <c r="Q131" s="19">
        <v>0</v>
      </c>
      <c r="R131" s="19">
        <v>0</v>
      </c>
      <c r="S131" s="19"/>
      <c r="T131" s="22">
        <v>0</v>
      </c>
      <c r="U131" s="22">
        <v>0</v>
      </c>
      <c r="V131" s="19"/>
      <c r="W131" s="19">
        <v>0</v>
      </c>
      <c r="X131" s="19">
        <v>0</v>
      </c>
      <c r="Y131" s="19"/>
      <c r="Z131" s="22">
        <v>0</v>
      </c>
      <c r="AA131" s="22">
        <v>0</v>
      </c>
      <c r="AB131" s="19"/>
      <c r="AC131" s="4">
        <f>+Q131+N131+K131+H131+E131+B131+T131+W131+Z131</f>
        <v>0</v>
      </c>
      <c r="AD131" s="4">
        <f>+R131+O131+L131+I131+F131+C131+U131+X131+AA131</f>
        <v>0</v>
      </c>
    </row>
    <row r="132" spans="1:30" s="21" customFormat="1" ht="12.75">
      <c r="A132" s="24" t="s">
        <v>61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20"/>
      <c r="AD132" s="20"/>
    </row>
    <row r="133" spans="1:30" s="24" customFormat="1" ht="12.75">
      <c r="A133" s="21" t="s">
        <v>20</v>
      </c>
      <c r="B133" s="22">
        <v>0</v>
      </c>
      <c r="C133" s="22">
        <v>0</v>
      </c>
      <c r="D133" s="22"/>
      <c r="E133" s="19">
        <v>0</v>
      </c>
      <c r="F133" s="19">
        <v>0</v>
      </c>
      <c r="G133" s="22"/>
      <c r="H133" s="19">
        <v>0</v>
      </c>
      <c r="I133" s="19">
        <v>0</v>
      </c>
      <c r="J133" s="22"/>
      <c r="K133" s="22">
        <v>0</v>
      </c>
      <c r="L133" s="22">
        <v>0</v>
      </c>
      <c r="M133" s="22"/>
      <c r="N133" s="19">
        <v>0</v>
      </c>
      <c r="O133" s="19">
        <v>0</v>
      </c>
      <c r="P133" s="19"/>
      <c r="Q133" s="19">
        <v>0</v>
      </c>
      <c r="R133" s="19">
        <v>0</v>
      </c>
      <c r="S133" s="22"/>
      <c r="T133" s="22">
        <v>0</v>
      </c>
      <c r="U133" s="22">
        <v>0</v>
      </c>
      <c r="V133" s="22"/>
      <c r="W133" s="19">
        <v>0</v>
      </c>
      <c r="X133" s="19">
        <v>0</v>
      </c>
      <c r="Y133" s="19"/>
      <c r="Z133" s="22">
        <v>0</v>
      </c>
      <c r="AA133" s="22">
        <v>0</v>
      </c>
      <c r="AB133" s="22"/>
      <c r="AC133" s="4">
        <f>+Q133+N133+K133+H133+E133+B133+T133+W133+Z133</f>
        <v>0</v>
      </c>
      <c r="AD133" s="4">
        <f>+R133+O133+L133+I133+F133+C133+U133+X133+AA133</f>
        <v>0</v>
      </c>
    </row>
    <row r="134" spans="1:30" s="21" customFormat="1" ht="12.75">
      <c r="A134" s="24" t="s">
        <v>80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20"/>
      <c r="AD134" s="20"/>
    </row>
    <row r="135" spans="1:30" s="24" customFormat="1" ht="12.75">
      <c r="A135" s="24" t="s">
        <v>31</v>
      </c>
      <c r="B135" s="22">
        <v>0</v>
      </c>
      <c r="C135" s="25">
        <v>0</v>
      </c>
      <c r="D135" s="22"/>
      <c r="E135" s="19">
        <v>0</v>
      </c>
      <c r="F135" s="19">
        <v>0</v>
      </c>
      <c r="G135" s="22"/>
      <c r="H135" s="19">
        <v>0</v>
      </c>
      <c r="I135" s="19">
        <v>0</v>
      </c>
      <c r="J135" s="22"/>
      <c r="K135" s="22">
        <v>0</v>
      </c>
      <c r="L135" s="25">
        <v>0</v>
      </c>
      <c r="M135" s="22"/>
      <c r="N135" s="19">
        <v>0</v>
      </c>
      <c r="O135" s="19">
        <v>0</v>
      </c>
      <c r="P135" s="19"/>
      <c r="Q135" s="19">
        <v>2</v>
      </c>
      <c r="R135" s="19">
        <v>1</v>
      </c>
      <c r="S135" s="22"/>
      <c r="T135" s="22">
        <v>0</v>
      </c>
      <c r="U135" s="22">
        <v>0</v>
      </c>
      <c r="V135" s="22"/>
      <c r="W135" s="19">
        <v>0</v>
      </c>
      <c r="X135" s="19">
        <v>0</v>
      </c>
      <c r="Y135" s="19"/>
      <c r="Z135" s="22">
        <v>0</v>
      </c>
      <c r="AA135" s="22">
        <v>0</v>
      </c>
      <c r="AB135" s="22"/>
      <c r="AC135" s="4">
        <f>+Q135+N135+K135+H135+E135+B135+T135+W135+Z135</f>
        <v>2</v>
      </c>
      <c r="AD135" s="4">
        <f>+R135+O135+L135+I135+F135+C135+U135+X135+AA135</f>
        <v>1</v>
      </c>
    </row>
    <row r="136" spans="1:30" s="21" customFormat="1" ht="12.75">
      <c r="A136" s="24" t="s">
        <v>158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20"/>
      <c r="AD136" s="20"/>
    </row>
    <row r="137" spans="1:30" s="21" customFormat="1" ht="12" customHeight="1">
      <c r="A137" s="24" t="s">
        <v>5</v>
      </c>
      <c r="B137" s="19">
        <v>0</v>
      </c>
      <c r="C137" s="26">
        <v>0</v>
      </c>
      <c r="D137" s="19"/>
      <c r="E137" s="19">
        <v>0</v>
      </c>
      <c r="F137" s="19">
        <v>0</v>
      </c>
      <c r="G137" s="19"/>
      <c r="H137" s="19">
        <v>0</v>
      </c>
      <c r="I137" s="19">
        <v>0</v>
      </c>
      <c r="J137" s="19"/>
      <c r="K137" s="19">
        <v>0</v>
      </c>
      <c r="L137" s="26">
        <v>0</v>
      </c>
      <c r="M137" s="19"/>
      <c r="N137" s="19">
        <v>0</v>
      </c>
      <c r="O137" s="19">
        <v>1</v>
      </c>
      <c r="P137" s="19"/>
      <c r="Q137" s="19">
        <v>2</v>
      </c>
      <c r="R137" s="19">
        <v>3</v>
      </c>
      <c r="S137" s="19"/>
      <c r="T137" s="22">
        <v>0</v>
      </c>
      <c r="U137" s="22">
        <v>0</v>
      </c>
      <c r="V137" s="19"/>
      <c r="W137" s="19">
        <v>0</v>
      </c>
      <c r="X137" s="19">
        <v>0</v>
      </c>
      <c r="Y137" s="19"/>
      <c r="Z137" s="22">
        <v>0</v>
      </c>
      <c r="AA137" s="22">
        <v>0</v>
      </c>
      <c r="AB137" s="19"/>
      <c r="AC137" s="4">
        <f>+Q137+N137+K137+H137+E137+B137+T137+W137+Z137</f>
        <v>2</v>
      </c>
      <c r="AD137" s="4">
        <f>+R137+O137+L137+I137+F137+C137+U137+X137+AA137</f>
        <v>4</v>
      </c>
    </row>
    <row r="138" spans="1:30" s="21" customFormat="1" ht="12" customHeight="1">
      <c r="A138" s="24" t="s">
        <v>153</v>
      </c>
      <c r="B138" s="19"/>
      <c r="C138" s="26"/>
      <c r="D138" s="19"/>
      <c r="E138" s="19"/>
      <c r="F138" s="19"/>
      <c r="G138" s="19"/>
      <c r="H138" s="19"/>
      <c r="I138" s="19"/>
      <c r="J138" s="19"/>
      <c r="K138" s="19"/>
      <c r="L138" s="26"/>
      <c r="M138" s="19"/>
      <c r="N138" s="19"/>
      <c r="O138" s="19"/>
      <c r="P138" s="19"/>
      <c r="Q138" s="19"/>
      <c r="R138" s="19"/>
      <c r="S138" s="19"/>
      <c r="T138" s="22"/>
      <c r="U138" s="22"/>
      <c r="V138" s="19"/>
      <c r="W138" s="19"/>
      <c r="X138" s="19"/>
      <c r="Y138" s="19"/>
      <c r="Z138" s="22"/>
      <c r="AA138" s="22"/>
      <c r="AB138" s="19"/>
      <c r="AC138" s="4"/>
      <c r="AD138" s="4"/>
    </row>
    <row r="139" spans="1:30" s="21" customFormat="1" ht="12" customHeight="1">
      <c r="A139" s="24" t="s">
        <v>5</v>
      </c>
      <c r="B139" s="19">
        <v>0</v>
      </c>
      <c r="C139" s="26">
        <v>0</v>
      </c>
      <c r="D139" s="19"/>
      <c r="E139" s="19">
        <v>0</v>
      </c>
      <c r="F139" s="19">
        <v>2</v>
      </c>
      <c r="G139" s="19"/>
      <c r="H139" s="19">
        <v>0</v>
      </c>
      <c r="I139" s="19">
        <v>1</v>
      </c>
      <c r="J139" s="19"/>
      <c r="K139" s="19">
        <v>0</v>
      </c>
      <c r="L139" s="26">
        <v>0</v>
      </c>
      <c r="M139" s="19"/>
      <c r="N139" s="19">
        <v>0</v>
      </c>
      <c r="O139" s="19">
        <v>1</v>
      </c>
      <c r="P139" s="19"/>
      <c r="Q139" s="19">
        <v>4</v>
      </c>
      <c r="R139" s="19">
        <v>18</v>
      </c>
      <c r="S139" s="19"/>
      <c r="T139" s="22">
        <v>0</v>
      </c>
      <c r="U139" s="22">
        <v>0</v>
      </c>
      <c r="V139" s="19"/>
      <c r="W139" s="19">
        <v>0</v>
      </c>
      <c r="X139" s="19">
        <v>1</v>
      </c>
      <c r="Y139" s="19"/>
      <c r="Z139" s="22">
        <v>0</v>
      </c>
      <c r="AA139" s="22">
        <v>0</v>
      </c>
      <c r="AB139" s="19"/>
      <c r="AC139" s="4">
        <f>+Q139+N139+K139+H139+E139+B139+T139+W139+Z139</f>
        <v>4</v>
      </c>
      <c r="AD139" s="4">
        <f>+R139+O139+L139+I139+F139+C139+U139+X139+AA139</f>
        <v>23</v>
      </c>
    </row>
    <row r="140" spans="1:30" s="24" customFormat="1" ht="12.75">
      <c r="A140" s="21" t="s">
        <v>19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3"/>
      <c r="AD140" s="23"/>
    </row>
    <row r="141" spans="1:30" s="21" customFormat="1" ht="12.75">
      <c r="A141" s="24" t="s">
        <v>5</v>
      </c>
      <c r="B141" s="19">
        <v>0</v>
      </c>
      <c r="C141" s="26">
        <v>0</v>
      </c>
      <c r="D141" s="19"/>
      <c r="E141" s="19">
        <v>0</v>
      </c>
      <c r="F141" s="19">
        <v>2</v>
      </c>
      <c r="G141" s="19"/>
      <c r="H141" s="19">
        <v>0</v>
      </c>
      <c r="I141" s="19">
        <v>0</v>
      </c>
      <c r="J141" s="19"/>
      <c r="K141" s="19">
        <v>0</v>
      </c>
      <c r="L141" s="26">
        <v>0</v>
      </c>
      <c r="M141" s="19"/>
      <c r="N141" s="19">
        <v>0</v>
      </c>
      <c r="O141" s="19">
        <v>0</v>
      </c>
      <c r="P141" s="19"/>
      <c r="Q141" s="19">
        <v>1</v>
      </c>
      <c r="R141" s="19">
        <v>9</v>
      </c>
      <c r="S141" s="19"/>
      <c r="T141" s="22">
        <v>0</v>
      </c>
      <c r="U141" s="22">
        <v>0</v>
      </c>
      <c r="V141" s="19"/>
      <c r="W141" s="19">
        <v>0</v>
      </c>
      <c r="X141" s="19">
        <v>0</v>
      </c>
      <c r="Y141" s="19"/>
      <c r="Z141" s="22">
        <v>0</v>
      </c>
      <c r="AA141" s="22">
        <v>0</v>
      </c>
      <c r="AB141" s="19"/>
      <c r="AC141" s="4">
        <f>+Q141+N141+K141+H141+E141+B141+T141+W141+Z141</f>
        <v>1</v>
      </c>
      <c r="AD141" s="4">
        <f>+R141+O141+L141+I141+F141+C141+U141+X141+AA141</f>
        <v>11</v>
      </c>
    </row>
    <row r="142" spans="1:30" s="24" customFormat="1" ht="12.75">
      <c r="A142" s="21" t="s">
        <v>114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3"/>
      <c r="AD142" s="23"/>
    </row>
    <row r="143" spans="1:30" s="21" customFormat="1" ht="12.75">
      <c r="A143" s="24" t="s">
        <v>31</v>
      </c>
      <c r="B143" s="19">
        <v>0</v>
      </c>
      <c r="C143" s="19">
        <v>0</v>
      </c>
      <c r="D143" s="19"/>
      <c r="E143" s="26">
        <v>2</v>
      </c>
      <c r="F143" s="26">
        <v>3</v>
      </c>
      <c r="G143" s="19"/>
      <c r="H143" s="19">
        <v>0</v>
      </c>
      <c r="I143" s="19">
        <v>0</v>
      </c>
      <c r="J143" s="19"/>
      <c r="K143" s="19">
        <v>0</v>
      </c>
      <c r="L143" s="19">
        <v>0</v>
      </c>
      <c r="M143" s="19"/>
      <c r="N143" s="19">
        <v>0</v>
      </c>
      <c r="O143" s="19">
        <v>0</v>
      </c>
      <c r="P143" s="19"/>
      <c r="Q143" s="19">
        <v>2</v>
      </c>
      <c r="R143" s="19">
        <v>2</v>
      </c>
      <c r="S143" s="19"/>
      <c r="T143" s="22">
        <v>0</v>
      </c>
      <c r="U143" s="22">
        <v>0</v>
      </c>
      <c r="V143" s="19"/>
      <c r="W143" s="26">
        <v>0</v>
      </c>
      <c r="X143" s="26">
        <v>0</v>
      </c>
      <c r="Y143" s="19"/>
      <c r="Z143" s="22">
        <v>0</v>
      </c>
      <c r="AA143" s="22">
        <v>0</v>
      </c>
      <c r="AB143" s="19"/>
      <c r="AC143" s="4">
        <f>+Q143+N143+K143+H143+E143+B143+T143+W143+Z143</f>
        <v>4</v>
      </c>
      <c r="AD143" s="4">
        <f>+R143+O143+L143+I143+F143+C143+U143+X143+AA143</f>
        <v>5</v>
      </c>
    </row>
    <row r="144" spans="1:30" s="24" customFormat="1" ht="12.75">
      <c r="A144" s="21" t="s">
        <v>68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4"/>
      <c r="AD144" s="4"/>
    </row>
    <row r="145" spans="1:30" s="21" customFormat="1" ht="12.75">
      <c r="A145" s="24" t="s">
        <v>20</v>
      </c>
      <c r="B145" s="19">
        <v>0</v>
      </c>
      <c r="C145" s="19">
        <v>0</v>
      </c>
      <c r="D145" s="19"/>
      <c r="E145" s="19">
        <v>0</v>
      </c>
      <c r="F145" s="19">
        <v>0</v>
      </c>
      <c r="G145" s="19"/>
      <c r="H145" s="19">
        <v>0</v>
      </c>
      <c r="I145" s="19">
        <v>0</v>
      </c>
      <c r="J145" s="19"/>
      <c r="K145" s="19">
        <v>0</v>
      </c>
      <c r="L145" s="19">
        <v>0</v>
      </c>
      <c r="M145" s="19"/>
      <c r="N145" s="19">
        <v>0</v>
      </c>
      <c r="O145" s="19">
        <v>0</v>
      </c>
      <c r="P145" s="19"/>
      <c r="Q145" s="26">
        <v>0</v>
      </c>
      <c r="R145" s="26">
        <v>0</v>
      </c>
      <c r="S145" s="19"/>
      <c r="T145" s="22">
        <v>0</v>
      </c>
      <c r="U145" s="22">
        <v>0</v>
      </c>
      <c r="V145" s="19"/>
      <c r="W145" s="26">
        <v>0</v>
      </c>
      <c r="X145" s="26">
        <v>0</v>
      </c>
      <c r="Y145" s="19"/>
      <c r="Z145" s="22">
        <v>0</v>
      </c>
      <c r="AA145" s="22">
        <v>0</v>
      </c>
      <c r="AB145" s="19"/>
      <c r="AC145" s="4">
        <f>+Q145+N145+K145+H145+E145+B145+T145+W145+Z145</f>
        <v>0</v>
      </c>
      <c r="AD145" s="4">
        <f>+R145+O145+L145+I145+F145+C145+U145+X145+AA145</f>
        <v>0</v>
      </c>
    </row>
    <row r="146" spans="1:30" s="21" customFormat="1" ht="12.75">
      <c r="A146" s="24" t="s">
        <v>146</v>
      </c>
      <c r="B146" s="19"/>
      <c r="C146" s="19"/>
      <c r="D146" s="19"/>
      <c r="E146" s="26"/>
      <c r="F146" s="26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26"/>
      <c r="R146" s="26"/>
      <c r="S146" s="19"/>
      <c r="T146" s="26"/>
      <c r="U146" s="26"/>
      <c r="V146" s="19"/>
      <c r="W146" s="26"/>
      <c r="X146" s="26"/>
      <c r="Y146" s="19"/>
      <c r="Z146" s="26"/>
      <c r="AA146" s="26"/>
      <c r="AB146" s="19"/>
      <c r="AC146" s="4"/>
      <c r="AD146" s="4"/>
    </row>
    <row r="147" spans="1:30" s="21" customFormat="1" ht="12.75">
      <c r="A147" s="24" t="s">
        <v>84</v>
      </c>
      <c r="B147" s="19">
        <v>0</v>
      </c>
      <c r="C147" s="19">
        <v>0</v>
      </c>
      <c r="D147" s="19"/>
      <c r="E147" s="19">
        <v>0</v>
      </c>
      <c r="F147" s="19">
        <v>0</v>
      </c>
      <c r="G147" s="19"/>
      <c r="H147" s="19">
        <v>0</v>
      </c>
      <c r="I147" s="19">
        <v>0</v>
      </c>
      <c r="J147" s="19"/>
      <c r="K147" s="19">
        <v>0</v>
      </c>
      <c r="L147" s="19">
        <v>0</v>
      </c>
      <c r="M147" s="19"/>
      <c r="N147" s="19">
        <v>0</v>
      </c>
      <c r="O147" s="19">
        <v>0</v>
      </c>
      <c r="P147" s="19"/>
      <c r="Q147" s="26">
        <v>0</v>
      </c>
      <c r="R147" s="26">
        <v>0</v>
      </c>
      <c r="S147" s="19"/>
      <c r="T147" s="22">
        <v>0</v>
      </c>
      <c r="U147" s="22">
        <v>0</v>
      </c>
      <c r="V147" s="19"/>
      <c r="W147" s="26">
        <v>0</v>
      </c>
      <c r="X147" s="26">
        <v>0</v>
      </c>
      <c r="Y147" s="19"/>
      <c r="Z147" s="22">
        <v>0</v>
      </c>
      <c r="AA147" s="22">
        <v>0</v>
      </c>
      <c r="AB147" s="19"/>
      <c r="AC147" s="4">
        <f>+Q147+N147+K147+H147+E147+B147+T147+W147+Z147</f>
        <v>0</v>
      </c>
      <c r="AD147" s="4">
        <f>+R147+O147+L147+I147+F147+C147+U147+X147+AA147</f>
        <v>0</v>
      </c>
    </row>
    <row r="148" spans="1:30" s="21" customFormat="1" ht="12.75">
      <c r="A148" s="24" t="s">
        <v>154</v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26"/>
      <c r="R148" s="26"/>
      <c r="S148" s="19"/>
      <c r="T148" s="22"/>
      <c r="U148" s="22"/>
      <c r="V148" s="19"/>
      <c r="W148" s="26"/>
      <c r="X148" s="26"/>
      <c r="Y148" s="19"/>
      <c r="Z148" s="22"/>
      <c r="AA148" s="22"/>
      <c r="AB148" s="19"/>
      <c r="AC148" s="4"/>
      <c r="AD148" s="4"/>
    </row>
    <row r="149" spans="1:30" s="21" customFormat="1" ht="12.75">
      <c r="A149" s="24" t="s">
        <v>84</v>
      </c>
      <c r="B149" s="19">
        <v>0</v>
      </c>
      <c r="C149" s="19">
        <v>0</v>
      </c>
      <c r="D149" s="19"/>
      <c r="E149" s="19">
        <v>0</v>
      </c>
      <c r="F149" s="19">
        <v>4</v>
      </c>
      <c r="G149" s="19"/>
      <c r="H149" s="19">
        <v>0</v>
      </c>
      <c r="I149" s="19">
        <v>0</v>
      </c>
      <c r="J149" s="19"/>
      <c r="K149" s="19">
        <v>0</v>
      </c>
      <c r="L149" s="19">
        <v>0</v>
      </c>
      <c r="M149" s="19"/>
      <c r="N149" s="19">
        <v>0</v>
      </c>
      <c r="O149" s="19">
        <v>0</v>
      </c>
      <c r="P149" s="19"/>
      <c r="Q149" s="19">
        <v>0</v>
      </c>
      <c r="R149" s="19">
        <v>3</v>
      </c>
      <c r="S149" s="19"/>
      <c r="T149" s="22">
        <v>0</v>
      </c>
      <c r="U149" s="22">
        <v>0</v>
      </c>
      <c r="V149" s="19"/>
      <c r="W149" s="26">
        <v>0</v>
      </c>
      <c r="X149" s="26">
        <v>0</v>
      </c>
      <c r="Y149" s="19"/>
      <c r="Z149" s="22">
        <v>0</v>
      </c>
      <c r="AA149" s="22">
        <v>0</v>
      </c>
      <c r="AB149" s="19"/>
      <c r="AC149" s="4">
        <f>+Q149+N149+K149+H149+E149+B149+T149+W149+Z149</f>
        <v>0</v>
      </c>
      <c r="AD149" s="4">
        <f>+R149+O149+L149+I149+F149+C149+U149+X149+AA149</f>
        <v>7</v>
      </c>
    </row>
    <row r="150" spans="1:30" s="21" customFormat="1" ht="12.75">
      <c r="A150" s="24" t="s">
        <v>47</v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22"/>
      <c r="AA150" s="22"/>
      <c r="AB150" s="19"/>
      <c r="AC150" s="20"/>
      <c r="AD150" s="20"/>
    </row>
    <row r="151" spans="1:30" s="24" customFormat="1" ht="12.75">
      <c r="A151" s="21" t="s">
        <v>48</v>
      </c>
      <c r="B151" s="22">
        <v>0</v>
      </c>
      <c r="C151" s="22">
        <v>0</v>
      </c>
      <c r="D151" s="22"/>
      <c r="E151" s="25">
        <v>2</v>
      </c>
      <c r="F151" s="25">
        <v>2</v>
      </c>
      <c r="G151" s="22"/>
      <c r="H151" s="19">
        <v>0</v>
      </c>
      <c r="I151" s="19">
        <v>0</v>
      </c>
      <c r="J151" s="22"/>
      <c r="K151" s="22">
        <v>0</v>
      </c>
      <c r="L151" s="22">
        <v>0</v>
      </c>
      <c r="M151" s="22"/>
      <c r="N151" s="19">
        <v>0</v>
      </c>
      <c r="O151" s="19">
        <v>0</v>
      </c>
      <c r="P151" s="19"/>
      <c r="Q151" s="19">
        <v>1</v>
      </c>
      <c r="R151" s="19">
        <v>3</v>
      </c>
      <c r="S151" s="22"/>
      <c r="T151" s="22">
        <v>0</v>
      </c>
      <c r="U151" s="22">
        <v>0</v>
      </c>
      <c r="V151" s="22"/>
      <c r="W151" s="26">
        <v>0</v>
      </c>
      <c r="X151" s="26">
        <v>0</v>
      </c>
      <c r="Y151" s="19"/>
      <c r="Z151" s="22">
        <v>0</v>
      </c>
      <c r="AA151" s="22">
        <v>0</v>
      </c>
      <c r="AB151" s="22"/>
      <c r="AC151" s="4">
        <f>+Q151+N151+K151+H151+E151+B151+T151+W151+Z151</f>
        <v>3</v>
      </c>
      <c r="AD151" s="4">
        <f>+R151+O151+L151+I151+F151+C151+U151+X151+AA151</f>
        <v>5</v>
      </c>
    </row>
    <row r="152" spans="1:30" s="21" customFormat="1" ht="12.75">
      <c r="A152" s="24" t="s">
        <v>21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0"/>
      <c r="AD152" s="20"/>
    </row>
    <row r="153" spans="1:30" s="36" customFormat="1" ht="12.75">
      <c r="A153" s="24" t="s">
        <v>84</v>
      </c>
      <c r="B153" s="19">
        <v>0</v>
      </c>
      <c r="C153" s="19">
        <v>0</v>
      </c>
      <c r="D153" s="19"/>
      <c r="E153" s="19">
        <v>1</v>
      </c>
      <c r="F153" s="19">
        <v>9</v>
      </c>
      <c r="G153" s="19"/>
      <c r="H153" s="19">
        <v>0</v>
      </c>
      <c r="I153" s="19">
        <v>0</v>
      </c>
      <c r="J153" s="19"/>
      <c r="K153" s="19">
        <v>0</v>
      </c>
      <c r="L153" s="26">
        <v>0</v>
      </c>
      <c r="M153" s="19"/>
      <c r="N153" s="19">
        <v>0</v>
      </c>
      <c r="O153" s="19">
        <v>0</v>
      </c>
      <c r="P153" s="19"/>
      <c r="Q153" s="19">
        <v>1</v>
      </c>
      <c r="R153" s="19">
        <v>10</v>
      </c>
      <c r="S153" s="19"/>
      <c r="T153" s="22">
        <v>0</v>
      </c>
      <c r="U153" s="22">
        <v>0</v>
      </c>
      <c r="V153" s="19"/>
      <c r="W153" s="26">
        <v>0</v>
      </c>
      <c r="X153" s="26">
        <v>0</v>
      </c>
      <c r="Y153" s="19"/>
      <c r="Z153" s="22">
        <v>0</v>
      </c>
      <c r="AA153" s="22">
        <v>0</v>
      </c>
      <c r="AB153" s="19"/>
      <c r="AC153" s="4">
        <f aca="true" t="shared" si="4" ref="AC153:AD155">+Q153+N153+K153+H153+E153+B153+T153+W153+Z153</f>
        <v>2</v>
      </c>
      <c r="AD153" s="4">
        <f t="shared" si="4"/>
        <v>19</v>
      </c>
    </row>
    <row r="154" spans="1:30" s="21" customFormat="1" ht="12.75">
      <c r="A154" s="21" t="s">
        <v>20</v>
      </c>
      <c r="B154" s="22">
        <v>0</v>
      </c>
      <c r="C154" s="22">
        <v>0</v>
      </c>
      <c r="D154" s="22"/>
      <c r="E154" s="19">
        <v>0</v>
      </c>
      <c r="F154" s="19">
        <v>1</v>
      </c>
      <c r="G154" s="22"/>
      <c r="H154" s="19">
        <v>0</v>
      </c>
      <c r="I154" s="19">
        <v>0</v>
      </c>
      <c r="J154" s="22"/>
      <c r="K154" s="22">
        <v>0</v>
      </c>
      <c r="L154" s="25">
        <v>0</v>
      </c>
      <c r="M154" s="22"/>
      <c r="N154" s="19">
        <v>0</v>
      </c>
      <c r="O154" s="19">
        <v>0</v>
      </c>
      <c r="P154" s="19"/>
      <c r="Q154" s="19">
        <v>1</v>
      </c>
      <c r="R154" s="19">
        <v>7</v>
      </c>
      <c r="S154" s="22"/>
      <c r="T154" s="22">
        <v>0</v>
      </c>
      <c r="U154" s="22">
        <v>0</v>
      </c>
      <c r="V154" s="22"/>
      <c r="W154" s="26">
        <v>0</v>
      </c>
      <c r="X154" s="26">
        <v>0</v>
      </c>
      <c r="Y154" s="19"/>
      <c r="Z154" s="22">
        <v>0</v>
      </c>
      <c r="AA154" s="22">
        <v>0</v>
      </c>
      <c r="AB154" s="22"/>
      <c r="AC154" s="4">
        <f t="shared" si="4"/>
        <v>1</v>
      </c>
      <c r="AD154" s="4">
        <f t="shared" si="4"/>
        <v>8</v>
      </c>
    </row>
    <row r="155" spans="1:30" s="39" customFormat="1" ht="12.75">
      <c r="A155" s="30" t="s">
        <v>82</v>
      </c>
      <c r="B155" s="30">
        <f>+B153+B154</f>
        <v>0</v>
      </c>
      <c r="C155" s="30">
        <f>+C153+C154</f>
        <v>0</v>
      </c>
      <c r="D155" s="30"/>
      <c r="E155" s="30">
        <f>+E153+E154</f>
        <v>1</v>
      </c>
      <c r="F155" s="30">
        <f>+F153+F154</f>
        <v>10</v>
      </c>
      <c r="G155" s="30"/>
      <c r="H155" s="30">
        <f>+H153+H154</f>
        <v>0</v>
      </c>
      <c r="I155" s="30">
        <f>+I153+I154</f>
        <v>0</v>
      </c>
      <c r="J155" s="30"/>
      <c r="K155" s="30">
        <f>+K153+K154</f>
        <v>0</v>
      </c>
      <c r="L155" s="30">
        <f>+L153+L154</f>
        <v>0</v>
      </c>
      <c r="M155" s="30"/>
      <c r="N155" s="30">
        <f>+N153+N154</f>
        <v>0</v>
      </c>
      <c r="O155" s="30">
        <f>+O153+O154</f>
        <v>0</v>
      </c>
      <c r="P155" s="30"/>
      <c r="Q155" s="30">
        <f>+Q153+Q154</f>
        <v>2</v>
      </c>
      <c r="R155" s="30">
        <f>+R153+R154</f>
        <v>17</v>
      </c>
      <c r="S155" s="30"/>
      <c r="T155" s="30">
        <f>+T153+T154</f>
        <v>0</v>
      </c>
      <c r="U155" s="30">
        <f>+U153+U154</f>
        <v>0</v>
      </c>
      <c r="V155" s="30"/>
      <c r="W155" s="30">
        <f>+W153+W154</f>
        <v>0</v>
      </c>
      <c r="X155" s="30">
        <f>+X153+X154</f>
        <v>0</v>
      </c>
      <c r="Y155" s="30"/>
      <c r="Z155" s="30">
        <f>+Z153+Z154</f>
        <v>0</v>
      </c>
      <c r="AA155" s="30">
        <f>+AA153+AA154</f>
        <v>0</v>
      </c>
      <c r="AB155" s="30"/>
      <c r="AC155" s="4">
        <f t="shared" si="4"/>
        <v>3</v>
      </c>
      <c r="AD155" s="4">
        <f t="shared" si="4"/>
        <v>27</v>
      </c>
    </row>
    <row r="156" spans="1:30" s="39" customFormat="1" ht="12.75">
      <c r="A156" s="24" t="s">
        <v>130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s="39" customFormat="1" ht="12.75">
      <c r="A157" s="24" t="s">
        <v>84</v>
      </c>
      <c r="B157" s="24">
        <v>0</v>
      </c>
      <c r="C157" s="24">
        <v>0</v>
      </c>
      <c r="D157" s="24"/>
      <c r="E157" s="19">
        <v>0</v>
      </c>
      <c r="F157" s="19">
        <v>1</v>
      </c>
      <c r="G157" s="24"/>
      <c r="H157" s="19">
        <v>0</v>
      </c>
      <c r="I157" s="19">
        <v>0</v>
      </c>
      <c r="J157" s="24"/>
      <c r="K157" s="19">
        <v>0</v>
      </c>
      <c r="L157" s="19">
        <v>0</v>
      </c>
      <c r="M157" s="24"/>
      <c r="N157" s="19">
        <v>0</v>
      </c>
      <c r="O157" s="19">
        <v>2</v>
      </c>
      <c r="P157" s="19"/>
      <c r="Q157" s="19">
        <v>0</v>
      </c>
      <c r="R157" s="19">
        <v>4</v>
      </c>
      <c r="S157" s="30"/>
      <c r="T157" s="22">
        <v>0</v>
      </c>
      <c r="U157" s="22">
        <v>0</v>
      </c>
      <c r="V157" s="30"/>
      <c r="W157" s="26">
        <v>0</v>
      </c>
      <c r="X157" s="26">
        <v>0</v>
      </c>
      <c r="Y157" s="19"/>
      <c r="Z157" s="22">
        <v>0</v>
      </c>
      <c r="AA157" s="22">
        <v>0</v>
      </c>
      <c r="AB157" s="30"/>
      <c r="AC157" s="4">
        <f>+Q157+N157+K157+H157+E157+B157+T157+W157+Z157</f>
        <v>0</v>
      </c>
      <c r="AD157" s="4">
        <f>+R157+O157+L157+I157+F157+C157+U157+X157+AA157</f>
        <v>7</v>
      </c>
    </row>
    <row r="158" spans="1:30" s="21" customFormat="1" ht="12.75">
      <c r="A158" s="24" t="s">
        <v>93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22"/>
      <c r="AA158" s="22"/>
      <c r="AB158" s="19"/>
      <c r="AC158" s="20"/>
      <c r="AD158" s="20"/>
    </row>
    <row r="159" spans="1:30" s="24" customFormat="1" ht="12.75">
      <c r="A159" s="21" t="s">
        <v>20</v>
      </c>
      <c r="B159" s="25">
        <v>0</v>
      </c>
      <c r="C159" s="25">
        <v>0</v>
      </c>
      <c r="D159" s="22"/>
      <c r="E159" s="19">
        <v>0</v>
      </c>
      <c r="F159" s="19">
        <v>2</v>
      </c>
      <c r="G159" s="22"/>
      <c r="H159" s="19">
        <v>0</v>
      </c>
      <c r="I159" s="19">
        <v>0</v>
      </c>
      <c r="J159" s="22"/>
      <c r="K159" s="22">
        <v>0</v>
      </c>
      <c r="L159" s="25">
        <v>0</v>
      </c>
      <c r="M159" s="22"/>
      <c r="N159" s="19">
        <v>0</v>
      </c>
      <c r="O159" s="19">
        <v>0</v>
      </c>
      <c r="P159" s="19"/>
      <c r="Q159" s="19">
        <v>1</v>
      </c>
      <c r="R159" s="19">
        <v>6</v>
      </c>
      <c r="S159" s="22"/>
      <c r="T159" s="22">
        <v>0</v>
      </c>
      <c r="U159" s="22">
        <v>0</v>
      </c>
      <c r="V159" s="22"/>
      <c r="W159" s="26">
        <v>1</v>
      </c>
      <c r="X159" s="26">
        <v>0</v>
      </c>
      <c r="Y159" s="19"/>
      <c r="Z159" s="22">
        <v>0</v>
      </c>
      <c r="AA159" s="22">
        <v>0</v>
      </c>
      <c r="AB159" s="22"/>
      <c r="AC159" s="4">
        <f>+Q159+N159+K159+H159+E159+B159+T159+W159+Z159</f>
        <v>2</v>
      </c>
      <c r="AD159" s="4">
        <f>+R159+O159+L159+I159+F159+C159+U159+X159+AA159</f>
        <v>8</v>
      </c>
    </row>
    <row r="160" spans="1:30" s="21" customFormat="1" ht="12.75">
      <c r="A160" s="24" t="s">
        <v>87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20"/>
      <c r="AD160" s="20"/>
    </row>
    <row r="161" spans="1:30" s="24" customFormat="1" ht="12.75">
      <c r="A161" s="21" t="s">
        <v>84</v>
      </c>
      <c r="B161" s="22">
        <v>0</v>
      </c>
      <c r="C161" s="22">
        <v>1</v>
      </c>
      <c r="D161" s="22"/>
      <c r="E161" s="19">
        <v>2</v>
      </c>
      <c r="F161" s="19">
        <v>3</v>
      </c>
      <c r="G161" s="22"/>
      <c r="H161" s="19">
        <v>0</v>
      </c>
      <c r="I161" s="19">
        <v>0</v>
      </c>
      <c r="J161" s="22"/>
      <c r="K161" s="22">
        <v>1</v>
      </c>
      <c r="L161" s="22">
        <v>1</v>
      </c>
      <c r="M161" s="22"/>
      <c r="N161" s="19">
        <v>1</v>
      </c>
      <c r="O161" s="19">
        <v>0</v>
      </c>
      <c r="P161" s="19"/>
      <c r="Q161" s="19">
        <v>1</v>
      </c>
      <c r="R161" s="19">
        <v>9</v>
      </c>
      <c r="S161" s="22"/>
      <c r="T161" s="22">
        <v>0</v>
      </c>
      <c r="U161" s="22">
        <v>0</v>
      </c>
      <c r="V161" s="22"/>
      <c r="W161" s="26">
        <v>0</v>
      </c>
      <c r="X161" s="26">
        <v>0</v>
      </c>
      <c r="Y161" s="19"/>
      <c r="Z161" s="22">
        <v>0</v>
      </c>
      <c r="AA161" s="22">
        <v>0</v>
      </c>
      <c r="AB161" s="22"/>
      <c r="AC161" s="4">
        <f>+Q161+N161+K161+H161+E161+B161+T161+W161+Z161</f>
        <v>5</v>
      </c>
      <c r="AD161" s="4">
        <f>+R161+O161+L161+I161+F161+C161+U161+X161+AA161</f>
        <v>14</v>
      </c>
    </row>
    <row r="162" spans="1:30" s="21" customFormat="1" ht="12.75">
      <c r="A162" s="24" t="s">
        <v>94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20"/>
      <c r="AD162" s="20"/>
    </row>
    <row r="163" spans="1:30" s="24" customFormat="1" ht="12.75">
      <c r="A163" s="21" t="s">
        <v>20</v>
      </c>
      <c r="B163" s="22">
        <v>0</v>
      </c>
      <c r="C163" s="22">
        <v>0</v>
      </c>
      <c r="D163" s="22"/>
      <c r="E163" s="19">
        <v>0</v>
      </c>
      <c r="F163" s="19">
        <v>0</v>
      </c>
      <c r="G163" s="22"/>
      <c r="H163" s="19">
        <v>0</v>
      </c>
      <c r="I163" s="19">
        <v>0</v>
      </c>
      <c r="J163" s="22"/>
      <c r="K163" s="22">
        <v>0</v>
      </c>
      <c r="L163" s="22">
        <v>0</v>
      </c>
      <c r="M163" s="22"/>
      <c r="N163" s="19">
        <v>0</v>
      </c>
      <c r="O163" s="19">
        <v>1</v>
      </c>
      <c r="P163" s="19"/>
      <c r="Q163" s="19">
        <v>1</v>
      </c>
      <c r="R163" s="19">
        <v>7</v>
      </c>
      <c r="S163" s="22"/>
      <c r="T163" s="22">
        <v>0</v>
      </c>
      <c r="U163" s="22">
        <v>0</v>
      </c>
      <c r="V163" s="22"/>
      <c r="W163" s="26">
        <v>0</v>
      </c>
      <c r="X163" s="26">
        <v>0</v>
      </c>
      <c r="Y163" s="19"/>
      <c r="Z163" s="22">
        <v>0</v>
      </c>
      <c r="AA163" s="22">
        <v>0</v>
      </c>
      <c r="AB163" s="22"/>
      <c r="AC163" s="4">
        <f>+Q163+N163+K163+H163+E163+B163+T163+W163+Z163</f>
        <v>1</v>
      </c>
      <c r="AD163" s="4">
        <f>+R163+O163+L163+I163+F163+C163+U163+X163+AA163</f>
        <v>8</v>
      </c>
    </row>
    <row r="164" spans="1:30" s="21" customFormat="1" ht="12.75">
      <c r="A164" s="24" t="s">
        <v>81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20"/>
      <c r="AD164" s="20"/>
    </row>
    <row r="165" spans="1:30" s="24" customFormat="1" ht="12.75">
      <c r="A165" s="21" t="s">
        <v>20</v>
      </c>
      <c r="B165" s="22">
        <v>0</v>
      </c>
      <c r="C165" s="22">
        <v>0</v>
      </c>
      <c r="D165" s="22"/>
      <c r="E165" s="19">
        <v>0</v>
      </c>
      <c r="F165" s="19">
        <v>0</v>
      </c>
      <c r="G165" s="22"/>
      <c r="H165" s="19">
        <v>0</v>
      </c>
      <c r="I165" s="19">
        <v>0</v>
      </c>
      <c r="J165" s="22"/>
      <c r="K165" s="22">
        <v>0</v>
      </c>
      <c r="L165" s="22">
        <v>0</v>
      </c>
      <c r="M165" s="22"/>
      <c r="N165" s="19">
        <v>0</v>
      </c>
      <c r="O165" s="19">
        <v>0</v>
      </c>
      <c r="P165" s="19"/>
      <c r="Q165" s="19">
        <v>0</v>
      </c>
      <c r="R165" s="19">
        <v>15</v>
      </c>
      <c r="S165" s="22"/>
      <c r="T165" s="22">
        <v>0</v>
      </c>
      <c r="U165" s="22">
        <v>0</v>
      </c>
      <c r="V165" s="22"/>
      <c r="W165" s="26">
        <v>1</v>
      </c>
      <c r="X165" s="26">
        <v>0</v>
      </c>
      <c r="Y165" s="19"/>
      <c r="Z165" s="22">
        <v>0</v>
      </c>
      <c r="AA165" s="22">
        <v>0</v>
      </c>
      <c r="AB165" s="22"/>
      <c r="AC165" s="4">
        <f>+Q165+N165+K165+H165+E165+B165+T165+W165+Z165</f>
        <v>1</v>
      </c>
      <c r="AD165" s="4">
        <f>+R165+O165+L165+I165+F165+C165+U165+X165+AA165</f>
        <v>15</v>
      </c>
    </row>
    <row r="166" spans="1:30" s="21" customFormat="1" ht="12.75">
      <c r="A166" s="24" t="s">
        <v>22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20"/>
      <c r="AD166" s="20"/>
    </row>
    <row r="167" spans="1:30" s="24" customFormat="1" ht="12.75">
      <c r="A167" s="21" t="s">
        <v>23</v>
      </c>
      <c r="B167" s="22">
        <v>0</v>
      </c>
      <c r="C167" s="25">
        <v>0</v>
      </c>
      <c r="D167" s="22"/>
      <c r="E167" s="19">
        <v>2</v>
      </c>
      <c r="F167" s="19">
        <v>1</v>
      </c>
      <c r="G167" s="22"/>
      <c r="H167" s="19">
        <v>0</v>
      </c>
      <c r="I167" s="19">
        <v>0</v>
      </c>
      <c r="J167" s="22"/>
      <c r="K167" s="22">
        <v>0</v>
      </c>
      <c r="L167" s="22">
        <v>0</v>
      </c>
      <c r="M167" s="22"/>
      <c r="N167" s="19">
        <v>0</v>
      </c>
      <c r="O167" s="19">
        <v>0</v>
      </c>
      <c r="P167" s="19"/>
      <c r="Q167" s="19">
        <v>7</v>
      </c>
      <c r="R167" s="19">
        <v>12</v>
      </c>
      <c r="S167" s="22"/>
      <c r="T167" s="22">
        <v>0</v>
      </c>
      <c r="U167" s="22">
        <v>0</v>
      </c>
      <c r="V167" s="22"/>
      <c r="W167" s="26">
        <v>0</v>
      </c>
      <c r="X167" s="26">
        <v>0</v>
      </c>
      <c r="Y167" s="19"/>
      <c r="Z167" s="22">
        <v>0</v>
      </c>
      <c r="AA167" s="22">
        <v>0</v>
      </c>
      <c r="AB167" s="22"/>
      <c r="AC167" s="4">
        <f>+Q167+N167+K167+H167+E167+B167+T167+W167+Z167</f>
        <v>9</v>
      </c>
      <c r="AD167" s="4">
        <f>+R167+O167+L167+I167+F167+C167+U167+X167+AA167</f>
        <v>13</v>
      </c>
    </row>
    <row r="168" spans="1:30" s="21" customFormat="1" ht="12.75">
      <c r="A168" s="24" t="s">
        <v>88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20"/>
      <c r="AD168" s="20"/>
    </row>
    <row r="169" spans="1:30" s="24" customFormat="1" ht="12.75">
      <c r="A169" s="21" t="s">
        <v>84</v>
      </c>
      <c r="B169" s="22">
        <v>0</v>
      </c>
      <c r="C169" s="22">
        <v>0</v>
      </c>
      <c r="D169" s="22"/>
      <c r="E169" s="19">
        <v>1</v>
      </c>
      <c r="F169" s="19">
        <v>5</v>
      </c>
      <c r="G169" s="22"/>
      <c r="H169" s="19">
        <v>0</v>
      </c>
      <c r="I169" s="19">
        <v>0</v>
      </c>
      <c r="J169" s="22"/>
      <c r="K169" s="22">
        <v>0</v>
      </c>
      <c r="L169" s="22">
        <v>0</v>
      </c>
      <c r="M169" s="22"/>
      <c r="N169" s="19">
        <v>0</v>
      </c>
      <c r="O169" s="19">
        <v>0</v>
      </c>
      <c r="P169" s="19"/>
      <c r="Q169" s="19">
        <v>4</v>
      </c>
      <c r="R169" s="19">
        <v>10</v>
      </c>
      <c r="S169" s="22"/>
      <c r="T169" s="22">
        <v>0</v>
      </c>
      <c r="U169" s="22">
        <v>0</v>
      </c>
      <c r="V169" s="22"/>
      <c r="W169" s="26">
        <v>0</v>
      </c>
      <c r="X169" s="26">
        <v>0</v>
      </c>
      <c r="Y169" s="19"/>
      <c r="Z169" s="22">
        <v>0</v>
      </c>
      <c r="AA169" s="22">
        <v>0</v>
      </c>
      <c r="AB169" s="22"/>
      <c r="AC169" s="4">
        <f>+Q169+N169+K169+H169+E169+B169+T169+W169+Z169</f>
        <v>5</v>
      </c>
      <c r="AD169" s="4">
        <f>+R169+O169+L169+I169+F169+C169+U169+X169+AA169</f>
        <v>15</v>
      </c>
    </row>
    <row r="170" spans="1:30" s="21" customFormat="1" ht="12.75">
      <c r="A170" s="24" t="s">
        <v>24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22"/>
      <c r="U170" s="22"/>
      <c r="V170" s="19"/>
      <c r="W170" s="19"/>
      <c r="X170" s="19"/>
      <c r="Y170" s="19"/>
      <c r="Z170" s="19"/>
      <c r="AA170" s="19"/>
      <c r="AB170" s="19"/>
      <c r="AC170" s="20"/>
      <c r="AD170" s="20"/>
    </row>
    <row r="171" spans="1:30" s="24" customFormat="1" ht="12.75">
      <c r="A171" s="21" t="s">
        <v>84</v>
      </c>
      <c r="B171" s="25">
        <v>0</v>
      </c>
      <c r="C171" s="25">
        <v>0</v>
      </c>
      <c r="D171" s="22"/>
      <c r="E171" s="19">
        <v>0</v>
      </c>
      <c r="F171" s="19">
        <v>3</v>
      </c>
      <c r="G171" s="22"/>
      <c r="H171" s="19">
        <v>0</v>
      </c>
      <c r="I171" s="19">
        <v>0</v>
      </c>
      <c r="J171" s="22"/>
      <c r="K171" s="22">
        <v>0</v>
      </c>
      <c r="L171" s="22">
        <v>1</v>
      </c>
      <c r="M171" s="22"/>
      <c r="N171" s="19">
        <v>0</v>
      </c>
      <c r="O171" s="19">
        <v>0</v>
      </c>
      <c r="P171" s="19"/>
      <c r="Q171" s="19">
        <v>4</v>
      </c>
      <c r="R171" s="19">
        <v>5</v>
      </c>
      <c r="S171" s="22"/>
      <c r="T171" s="22">
        <v>0</v>
      </c>
      <c r="U171" s="22">
        <v>0</v>
      </c>
      <c r="V171" s="22"/>
      <c r="W171" s="26">
        <v>0</v>
      </c>
      <c r="X171" s="26">
        <v>0</v>
      </c>
      <c r="Y171" s="19"/>
      <c r="Z171" s="22">
        <v>0</v>
      </c>
      <c r="AA171" s="22">
        <v>0</v>
      </c>
      <c r="AB171" s="22"/>
      <c r="AC171" s="4">
        <f aca="true" t="shared" si="5" ref="AC171:AD174">+Q171+N171+K171+H171+E171+B171+T171+W171+Z171</f>
        <v>4</v>
      </c>
      <c r="AD171" s="4">
        <f t="shared" si="5"/>
        <v>9</v>
      </c>
    </row>
    <row r="172" spans="1:30" s="21" customFormat="1" ht="12.75">
      <c r="A172" s="24" t="s">
        <v>20</v>
      </c>
      <c r="B172" s="19">
        <v>0</v>
      </c>
      <c r="C172" s="19">
        <v>0</v>
      </c>
      <c r="D172" s="19"/>
      <c r="E172" s="19">
        <v>0</v>
      </c>
      <c r="F172" s="19">
        <v>0</v>
      </c>
      <c r="G172" s="19"/>
      <c r="H172" s="19">
        <v>0</v>
      </c>
      <c r="I172" s="19">
        <v>0</v>
      </c>
      <c r="J172" s="19"/>
      <c r="K172" s="19">
        <v>0</v>
      </c>
      <c r="L172" s="19">
        <v>0</v>
      </c>
      <c r="M172" s="19"/>
      <c r="N172" s="19">
        <v>0</v>
      </c>
      <c r="O172" s="19">
        <v>0</v>
      </c>
      <c r="P172" s="19"/>
      <c r="Q172" s="19">
        <v>1</v>
      </c>
      <c r="R172" s="19">
        <v>5</v>
      </c>
      <c r="S172" s="19"/>
      <c r="T172" s="22">
        <v>0</v>
      </c>
      <c r="U172" s="22">
        <v>0</v>
      </c>
      <c r="V172" s="19"/>
      <c r="W172" s="26">
        <v>0</v>
      </c>
      <c r="X172" s="26">
        <v>0</v>
      </c>
      <c r="Y172" s="19"/>
      <c r="Z172" s="22">
        <v>0</v>
      </c>
      <c r="AA172" s="22">
        <v>0</v>
      </c>
      <c r="AB172" s="19"/>
      <c r="AC172" s="4">
        <f t="shared" si="5"/>
        <v>1</v>
      </c>
      <c r="AD172" s="4">
        <f t="shared" si="5"/>
        <v>5</v>
      </c>
    </row>
    <row r="173" spans="1:30" s="24" customFormat="1" ht="12.75">
      <c r="A173" s="21" t="s">
        <v>31</v>
      </c>
      <c r="B173" s="22">
        <v>0</v>
      </c>
      <c r="C173" s="22">
        <v>0</v>
      </c>
      <c r="D173" s="22"/>
      <c r="E173" s="22">
        <v>0</v>
      </c>
      <c r="F173" s="25">
        <v>0</v>
      </c>
      <c r="G173" s="22"/>
      <c r="H173" s="22">
        <v>0</v>
      </c>
      <c r="I173" s="22">
        <v>0</v>
      </c>
      <c r="J173" s="22"/>
      <c r="K173" s="22">
        <v>0</v>
      </c>
      <c r="L173" s="22">
        <v>0</v>
      </c>
      <c r="M173" s="22"/>
      <c r="N173" s="19">
        <v>0</v>
      </c>
      <c r="O173" s="19">
        <v>0</v>
      </c>
      <c r="P173" s="19"/>
      <c r="Q173" s="19">
        <v>1</v>
      </c>
      <c r="R173" s="19">
        <v>7</v>
      </c>
      <c r="S173" s="22"/>
      <c r="T173" s="22">
        <v>0</v>
      </c>
      <c r="U173" s="22">
        <v>0</v>
      </c>
      <c r="V173" s="22"/>
      <c r="W173" s="26">
        <v>0</v>
      </c>
      <c r="X173" s="26">
        <v>0</v>
      </c>
      <c r="Y173" s="19"/>
      <c r="Z173" s="22">
        <v>0</v>
      </c>
      <c r="AA173" s="22">
        <v>0</v>
      </c>
      <c r="AB173" s="22"/>
      <c r="AC173" s="4">
        <f t="shared" si="5"/>
        <v>1</v>
      </c>
      <c r="AD173" s="4">
        <f t="shared" si="5"/>
        <v>7</v>
      </c>
    </row>
    <row r="174" spans="1:30" s="31" customFormat="1" ht="12.75">
      <c r="A174" s="30" t="s">
        <v>82</v>
      </c>
      <c r="B174" s="30">
        <f>B171+B172+B173</f>
        <v>0</v>
      </c>
      <c r="C174" s="30">
        <f>C171+C172+C173</f>
        <v>0</v>
      </c>
      <c r="D174" s="30"/>
      <c r="E174" s="30">
        <f>E171+E172+E173</f>
        <v>0</v>
      </c>
      <c r="F174" s="30">
        <f>F171+F172+F173</f>
        <v>3</v>
      </c>
      <c r="G174" s="30"/>
      <c r="H174" s="30">
        <f>H171+H172+H173</f>
        <v>0</v>
      </c>
      <c r="I174" s="30">
        <f>I171+I172+I173</f>
        <v>0</v>
      </c>
      <c r="J174" s="30"/>
      <c r="K174" s="30">
        <f>K171+K172+K173</f>
        <v>0</v>
      </c>
      <c r="L174" s="30">
        <f>L171+L172+L173</f>
        <v>1</v>
      </c>
      <c r="M174" s="30"/>
      <c r="N174" s="30">
        <f>N171+N172+N173</f>
        <v>0</v>
      </c>
      <c r="O174" s="30">
        <f>O171+O172+O173</f>
        <v>0</v>
      </c>
      <c r="P174" s="30"/>
      <c r="Q174" s="30">
        <f>Q171+Q172+Q173</f>
        <v>6</v>
      </c>
      <c r="R174" s="30">
        <f>R171+R172+R173</f>
        <v>17</v>
      </c>
      <c r="S174" s="30"/>
      <c r="T174" s="30">
        <f>T171+T172+T173</f>
        <v>0</v>
      </c>
      <c r="U174" s="30">
        <f>U171+U172+U173</f>
        <v>0</v>
      </c>
      <c r="V174" s="30"/>
      <c r="W174" s="30">
        <f>W171+W172+W173</f>
        <v>0</v>
      </c>
      <c r="X174" s="30">
        <f>X171+X172+X173</f>
        <v>0</v>
      </c>
      <c r="Y174" s="30"/>
      <c r="Z174" s="30">
        <f>Z171+Z172+Z173</f>
        <v>0</v>
      </c>
      <c r="AA174" s="30">
        <f>AA171+AA172+AA173</f>
        <v>0</v>
      </c>
      <c r="AB174" s="30"/>
      <c r="AC174" s="4">
        <f t="shared" si="5"/>
        <v>6</v>
      </c>
      <c r="AD174" s="4">
        <f t="shared" si="5"/>
        <v>21</v>
      </c>
    </row>
    <row r="175" spans="1:30" s="21" customFormat="1" ht="12.75">
      <c r="A175" s="24" t="s">
        <v>83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20"/>
      <c r="AD175" s="20"/>
    </row>
    <row r="176" spans="1:30" s="24" customFormat="1" ht="12.75">
      <c r="A176" s="21" t="s">
        <v>84</v>
      </c>
      <c r="B176" s="22">
        <v>0</v>
      </c>
      <c r="C176" s="22">
        <v>0</v>
      </c>
      <c r="D176" s="22"/>
      <c r="E176" s="19">
        <v>0</v>
      </c>
      <c r="F176" s="19">
        <v>0</v>
      </c>
      <c r="G176" s="22"/>
      <c r="H176" s="22">
        <v>0</v>
      </c>
      <c r="I176" s="22">
        <v>0</v>
      </c>
      <c r="J176" s="22"/>
      <c r="K176" s="22">
        <v>0</v>
      </c>
      <c r="L176" s="22">
        <v>0</v>
      </c>
      <c r="M176" s="22"/>
      <c r="N176" s="22">
        <v>0</v>
      </c>
      <c r="O176" s="25">
        <v>0</v>
      </c>
      <c r="P176" s="22"/>
      <c r="Q176" s="25">
        <v>0</v>
      </c>
      <c r="R176" s="22">
        <v>0</v>
      </c>
      <c r="S176" s="22"/>
      <c r="T176" s="22">
        <v>0</v>
      </c>
      <c r="U176" s="22">
        <v>0</v>
      </c>
      <c r="V176" s="22"/>
      <c r="W176" s="26">
        <v>0</v>
      </c>
      <c r="X176" s="26">
        <v>0</v>
      </c>
      <c r="Y176" s="19"/>
      <c r="Z176" s="22">
        <v>0</v>
      </c>
      <c r="AA176" s="22">
        <v>0</v>
      </c>
      <c r="AB176" s="22"/>
      <c r="AC176" s="4">
        <f>+Q176+N176+K176+H176+E176+B176+T176+W176+Z176</f>
        <v>0</v>
      </c>
      <c r="AD176" s="4">
        <f>+R176+O176+L176+I176+F176+C176+U176+X176+AA176</f>
        <v>0</v>
      </c>
    </row>
    <row r="177" spans="1:30" s="21" customFormat="1" ht="12.75">
      <c r="A177" s="24" t="s">
        <v>95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20"/>
      <c r="AD177" s="20"/>
    </row>
    <row r="178" spans="1:30" s="24" customFormat="1" ht="12.75">
      <c r="A178" s="21" t="s">
        <v>84</v>
      </c>
      <c r="B178" s="22">
        <v>0</v>
      </c>
      <c r="C178" s="22">
        <v>3</v>
      </c>
      <c r="D178" s="22"/>
      <c r="E178" s="19">
        <v>0</v>
      </c>
      <c r="F178" s="19">
        <v>0</v>
      </c>
      <c r="G178" s="22"/>
      <c r="H178" s="22">
        <v>0</v>
      </c>
      <c r="I178" s="22">
        <v>0</v>
      </c>
      <c r="J178" s="22"/>
      <c r="K178" s="22">
        <v>0</v>
      </c>
      <c r="L178" s="22">
        <v>1</v>
      </c>
      <c r="M178" s="22"/>
      <c r="N178" s="19">
        <v>0</v>
      </c>
      <c r="O178" s="19">
        <v>2</v>
      </c>
      <c r="P178" s="19"/>
      <c r="Q178" s="19">
        <v>0</v>
      </c>
      <c r="R178" s="19">
        <v>3</v>
      </c>
      <c r="S178" s="22"/>
      <c r="T178" s="22">
        <v>0</v>
      </c>
      <c r="U178" s="22">
        <v>0</v>
      </c>
      <c r="V178" s="22"/>
      <c r="W178" s="22">
        <v>1</v>
      </c>
      <c r="X178" s="22">
        <v>0</v>
      </c>
      <c r="Y178" s="22"/>
      <c r="Z178" s="22">
        <v>0</v>
      </c>
      <c r="AA178" s="22">
        <v>1</v>
      </c>
      <c r="AB178" s="22"/>
      <c r="AC178" s="4">
        <f aca="true" t="shared" si="6" ref="AC178:AD180">+Q178+N178+K178+H178+E178+B178+T178+W178+Z178</f>
        <v>1</v>
      </c>
      <c r="AD178" s="4">
        <f t="shared" si="6"/>
        <v>10</v>
      </c>
    </row>
    <row r="179" spans="1:30" s="21" customFormat="1" ht="12.75">
      <c r="A179" s="24" t="s">
        <v>20</v>
      </c>
      <c r="B179" s="26">
        <v>0</v>
      </c>
      <c r="C179" s="26">
        <v>0</v>
      </c>
      <c r="D179" s="19"/>
      <c r="E179" s="19">
        <v>0</v>
      </c>
      <c r="F179" s="19">
        <v>1</v>
      </c>
      <c r="G179" s="19"/>
      <c r="H179" s="22">
        <v>0</v>
      </c>
      <c r="I179" s="22">
        <v>0</v>
      </c>
      <c r="J179" s="19"/>
      <c r="K179" s="19">
        <v>0</v>
      </c>
      <c r="L179" s="26">
        <v>0</v>
      </c>
      <c r="M179" s="19"/>
      <c r="N179" s="19">
        <v>0</v>
      </c>
      <c r="O179" s="19">
        <v>0</v>
      </c>
      <c r="P179" s="19"/>
      <c r="Q179" s="19">
        <v>0</v>
      </c>
      <c r="R179" s="19">
        <v>3</v>
      </c>
      <c r="S179" s="19"/>
      <c r="T179" s="22">
        <v>0</v>
      </c>
      <c r="U179" s="22">
        <v>0</v>
      </c>
      <c r="V179" s="19"/>
      <c r="W179" s="26">
        <v>0</v>
      </c>
      <c r="X179" s="26">
        <v>0</v>
      </c>
      <c r="Y179" s="19"/>
      <c r="Z179" s="22">
        <v>0</v>
      </c>
      <c r="AA179" s="22">
        <v>1</v>
      </c>
      <c r="AB179" s="19"/>
      <c r="AC179" s="4">
        <f t="shared" si="6"/>
        <v>0</v>
      </c>
      <c r="AD179" s="4">
        <f t="shared" si="6"/>
        <v>5</v>
      </c>
    </row>
    <row r="180" spans="1:30" s="30" customFormat="1" ht="12.75">
      <c r="A180" s="31" t="s">
        <v>82</v>
      </c>
      <c r="B180" s="31">
        <f>+B178+B179</f>
        <v>0</v>
      </c>
      <c r="C180" s="31">
        <f>+C178+C179</f>
        <v>3</v>
      </c>
      <c r="D180" s="31"/>
      <c r="E180" s="31">
        <f>+E178+E179</f>
        <v>0</v>
      </c>
      <c r="F180" s="31">
        <f>+F178+F179</f>
        <v>1</v>
      </c>
      <c r="G180" s="31"/>
      <c r="H180" s="31">
        <f>+H178+H179</f>
        <v>0</v>
      </c>
      <c r="I180" s="31">
        <f>+I178+I179</f>
        <v>0</v>
      </c>
      <c r="J180" s="31"/>
      <c r="K180" s="31">
        <f>+K178+K179</f>
        <v>0</v>
      </c>
      <c r="L180" s="31">
        <f>+L178+L179</f>
        <v>1</v>
      </c>
      <c r="M180" s="31"/>
      <c r="N180" s="31">
        <f>+N178+N179</f>
        <v>0</v>
      </c>
      <c r="O180" s="31">
        <f>+O178+O179</f>
        <v>2</v>
      </c>
      <c r="P180" s="31"/>
      <c r="Q180" s="31">
        <f>+Q178+Q179</f>
        <v>0</v>
      </c>
      <c r="R180" s="31">
        <f>+R178+R179</f>
        <v>6</v>
      </c>
      <c r="S180" s="31"/>
      <c r="T180" s="31">
        <f>+T178+T179</f>
        <v>0</v>
      </c>
      <c r="U180" s="31">
        <f>+U178+U179</f>
        <v>0</v>
      </c>
      <c r="V180" s="31"/>
      <c r="W180" s="31">
        <f>+W178+W179</f>
        <v>1</v>
      </c>
      <c r="X180" s="31">
        <f>+X178+X179</f>
        <v>0</v>
      </c>
      <c r="Y180" s="31"/>
      <c r="Z180" s="31">
        <f>+Z178+Z179</f>
        <v>0</v>
      </c>
      <c r="AA180" s="31">
        <f>+AA178+AA179</f>
        <v>2</v>
      </c>
      <c r="AB180" s="31"/>
      <c r="AC180" s="4">
        <f t="shared" si="6"/>
        <v>1</v>
      </c>
      <c r="AD180" s="4">
        <f t="shared" si="6"/>
        <v>15</v>
      </c>
    </row>
    <row r="181" spans="1:30" s="14" customFormat="1" ht="12.75">
      <c r="A181" s="36"/>
      <c r="B181" s="37"/>
      <c r="C181" s="36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8"/>
      <c r="AD181" s="38"/>
    </row>
    <row r="182" spans="1:256" s="29" customFormat="1" ht="12.75">
      <c r="A182" s="18" t="s">
        <v>54</v>
      </c>
      <c r="B182" s="29">
        <f>+B143+B180+B176+B174+B169+B167+B165+B163+B161+B159+B155+B151+B145+B147+B141+B137+B135+B133+B157+B131+B139+B149</f>
        <v>0</v>
      </c>
      <c r="C182" s="29">
        <f>+C143+C180+C176+C174+C169+C167+C165+C163+C161+C159+C155+C151+C145+C147+C141+C137+C135+C133+C157+C131+C139+C149</f>
        <v>4</v>
      </c>
      <c r="E182" s="29">
        <f>+E143+E180+E176+E174+E169+E167+E165+E163+E161+E159+E155+E151+E145+E147+E141+E137+E135+E133+E157+E131+E139+E149</f>
        <v>10</v>
      </c>
      <c r="F182" s="29">
        <f>+F143+F180+F176+F174+F169+F167+F165+F163+F161+F159+F155+F151+F145+F147+F141+F137+F135+F133+F157+F131+F139+F149</f>
        <v>39</v>
      </c>
      <c r="H182" s="29">
        <f>+H143+H180+H176+H174+H169+H167+H165+H163+H161+H159+H155+H151+H145+H147+H141+H137+H135+H133+H157+H131+H139+H149</f>
        <v>0</v>
      </c>
      <c r="I182" s="29">
        <f>+I143+I180+I176+I174+I169+I167+I165+I163+I161+I159+I155+I151+I145+I147+I141+I137+I135+I133+I157+I131+I139+I149</f>
        <v>1</v>
      </c>
      <c r="K182" s="29">
        <f>+K143+K180+K176+K174+K169+K167+K165+K163+K161+K159+K155+K151+K145+K147+K141+K137+K135+K133+K157+K131+K139+K149</f>
        <v>1</v>
      </c>
      <c r="L182" s="29">
        <f>+L143+L180+L176+L174+L169+L167+L165+L163+L161+L159+L155+L151+L145+L147+L141+L137+L135+L133+L157+L131+L139+L149</f>
        <v>3</v>
      </c>
      <c r="N182" s="29">
        <f>+N143+N180+N176+N174+N169+N167+N165+N163+N161+N159+N155+N151+N145+N147+N141+N137+N135+N133+N157+N131+N139+N149</f>
        <v>1</v>
      </c>
      <c r="O182" s="29">
        <f>+O143+O180+O176+O174+O169+O167+O165+O163+O161+O159+O155+O151+O145+O147+O141+O137+O135+O133+O157+O131+O139+O149</f>
        <v>7</v>
      </c>
      <c r="Q182" s="29">
        <f>+Q143+Q180+Q176+Q174+Q169+Q167+Q165+Q163+Q161+Q159+Q155+Q151+Q145+Q147+Q141+Q137+Q135+Q133+Q157+Q131+Q139+Q149</f>
        <v>34</v>
      </c>
      <c r="R182" s="29">
        <f>+R143+R180+R176+R174+R169+R167+R165+R163+R161+R159+R155+R151+R145+R147+R141+R137+R135+R133+R157+R131+R139+R149</f>
        <v>142</v>
      </c>
      <c r="S182" s="29">
        <f>+S143+S180+S176+S174+S169+S167+S165+S163+S161+S159+S155+S151+S145+S147+S141+S137+S135+S133+S157+S131+S139</f>
        <v>0</v>
      </c>
      <c r="T182" s="29">
        <f>+T143+T180+T176+T174+T169+T167+T165+T163+T161+T159+T155+T151+T145+T147+T141+T137+T135+T133+T157+T131+T139+T149</f>
        <v>0</v>
      </c>
      <c r="U182" s="29">
        <f>+U143+U180+U176+U174+U169+U167+U165+U163+U161+U159+U155+U151+U145+U147+U141+U137+U135+U133+U157+U131+U139+U149</f>
        <v>0</v>
      </c>
      <c r="W182" s="29">
        <f>+W143+W180+W176+W174+W169+W167+W165+W163+W161+W159+W155+W151+W145+W147+W141+W137+W135+W133+W157+W131+W139+W149</f>
        <v>3</v>
      </c>
      <c r="X182" s="29">
        <f>+X143+X180+X176+X174+X169+X167+X165+X163+X161+X159+X155+X151+X145+X147+X141+X137+X135+X133+X157+X131+X139+X149</f>
        <v>1</v>
      </c>
      <c r="Z182" s="29">
        <f>+Z143+Z180+Z176+Z174+Z169+Z167+Z165+Z163+Z161+Z159+Z155+Z151+Z145+Z147+Z141+Z137+Z135+Z133+Z157+Z131+Z139+Z149</f>
        <v>0</v>
      </c>
      <c r="AA182" s="29">
        <f>+AA143+AA180+AA176+AA174+AA169+AA167+AA165+AA163+AA161+AA159+AA155+AA151+AA145+AA147+AA141+AA137+AA135+AA133+AA157+AA131+AA139+AA149</f>
        <v>2</v>
      </c>
      <c r="AC182" s="29">
        <f>+AC143+AC180+AC176+AC174+AC169+AC167+AC165+AC163+AC161+AC159+AC155+AC151+AC145+AC147+AC141+AC137+AC135+AC133+AC157+AC131+AC139+AC149</f>
        <v>49</v>
      </c>
      <c r="AD182" s="29">
        <f>+AD143+AD180+AD176+AD174+AD169+AD167+AD165+AD163+AD161+AD159+AD155+AD151+AD145+AD147+AD141+AD137+AD135+AD133+AD157+AD131+AD139+AD149</f>
        <v>199</v>
      </c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16" customFormat="1" ht="12.75">
      <c r="A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</row>
    <row r="184" spans="1:256" s="16" customFormat="1" ht="12.75">
      <c r="A184" s="11"/>
      <c r="P184" s="12"/>
      <c r="Q184" s="12" t="s">
        <v>35</v>
      </c>
      <c r="R184" s="15" t="s">
        <v>35</v>
      </c>
      <c r="T184" s="12" t="s">
        <v>35</v>
      </c>
      <c r="U184" s="15" t="s">
        <v>35</v>
      </c>
      <c r="W184" s="12" t="s">
        <v>35</v>
      </c>
      <c r="X184" s="15" t="s">
        <v>35</v>
      </c>
      <c r="Z184" s="12" t="s">
        <v>35</v>
      </c>
      <c r="AA184" s="15" t="s">
        <v>35</v>
      </c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</row>
    <row r="185" spans="1:30" s="21" customFormat="1" ht="12.75">
      <c r="A185" s="18" t="s">
        <v>25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20"/>
      <c r="AD185" s="20"/>
    </row>
    <row r="186" spans="1:30" s="21" customFormat="1" ht="12.75">
      <c r="A186" s="41" t="s">
        <v>160</v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20"/>
      <c r="AD186" s="20"/>
    </row>
    <row r="187" spans="1:30" s="21" customFormat="1" ht="12.75">
      <c r="A187" s="6" t="s">
        <v>161</v>
      </c>
      <c r="B187" s="19">
        <v>0</v>
      </c>
      <c r="C187" s="19">
        <v>0</v>
      </c>
      <c r="D187" s="19"/>
      <c r="E187" s="19">
        <v>0</v>
      </c>
      <c r="F187" s="19">
        <v>0</v>
      </c>
      <c r="G187" s="19"/>
      <c r="H187" s="19">
        <v>0</v>
      </c>
      <c r="I187" s="19">
        <v>0</v>
      </c>
      <c r="J187" s="19"/>
      <c r="K187" s="19">
        <v>0</v>
      </c>
      <c r="L187" s="19">
        <v>1</v>
      </c>
      <c r="M187" s="19"/>
      <c r="N187" s="19">
        <v>0</v>
      </c>
      <c r="O187" s="19">
        <v>0</v>
      </c>
      <c r="P187" s="19"/>
      <c r="Q187" s="19">
        <v>0</v>
      </c>
      <c r="R187" s="19">
        <v>0</v>
      </c>
      <c r="S187" s="19"/>
      <c r="T187" s="19">
        <v>0</v>
      </c>
      <c r="U187" s="19">
        <v>0</v>
      </c>
      <c r="V187" s="19"/>
      <c r="W187" s="19">
        <v>1</v>
      </c>
      <c r="X187" s="19">
        <v>0</v>
      </c>
      <c r="Y187" s="19"/>
      <c r="Z187" s="19">
        <v>0</v>
      </c>
      <c r="AA187" s="19">
        <v>0</v>
      </c>
      <c r="AB187" s="19"/>
      <c r="AC187" s="4">
        <f>+Q187+N187+K187+H187+E187+B187+T187+W187+Z187</f>
        <v>1</v>
      </c>
      <c r="AD187" s="4">
        <f>+R187+O187+L187+I187+F187+C187+U187+X187+AA187</f>
        <v>1</v>
      </c>
    </row>
    <row r="188" spans="1:30" s="21" customFormat="1" ht="12.75">
      <c r="A188" s="24" t="s">
        <v>26</v>
      </c>
      <c r="B188" s="19"/>
      <c r="C188" s="19"/>
      <c r="D188" s="19"/>
      <c r="E188" s="19" t="s">
        <v>35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20"/>
      <c r="AD188" s="20"/>
    </row>
    <row r="189" spans="1:30" s="24" customFormat="1" ht="12.75">
      <c r="A189" s="21" t="s">
        <v>27</v>
      </c>
      <c r="B189" s="25">
        <v>4</v>
      </c>
      <c r="C189" s="22">
        <v>0</v>
      </c>
      <c r="D189" s="22"/>
      <c r="E189" s="22">
        <v>1</v>
      </c>
      <c r="F189" s="22">
        <v>1</v>
      </c>
      <c r="G189" s="22"/>
      <c r="H189" s="25">
        <v>0</v>
      </c>
      <c r="I189" s="22">
        <v>0</v>
      </c>
      <c r="J189" s="22"/>
      <c r="K189" s="25">
        <v>0</v>
      </c>
      <c r="L189" s="22">
        <v>1</v>
      </c>
      <c r="M189" s="22"/>
      <c r="N189" s="22">
        <v>2</v>
      </c>
      <c r="O189" s="22">
        <v>0</v>
      </c>
      <c r="P189" s="22"/>
      <c r="Q189" s="25">
        <v>10</v>
      </c>
      <c r="R189" s="25">
        <v>2</v>
      </c>
      <c r="S189" s="22"/>
      <c r="T189" s="22">
        <v>0</v>
      </c>
      <c r="U189" s="22">
        <v>0</v>
      </c>
      <c r="V189" s="22"/>
      <c r="W189" s="25">
        <v>0</v>
      </c>
      <c r="X189" s="25">
        <v>0</v>
      </c>
      <c r="Y189" s="22"/>
      <c r="Z189" s="22">
        <v>0</v>
      </c>
      <c r="AA189" s="22">
        <v>0</v>
      </c>
      <c r="AB189" s="22"/>
      <c r="AC189" s="4">
        <f aca="true" t="shared" si="7" ref="AC189:AD191">+Q189+N189+K189+H189+E189+B189+T189+W189+Z189</f>
        <v>17</v>
      </c>
      <c r="AD189" s="4">
        <f t="shared" si="7"/>
        <v>4</v>
      </c>
    </row>
    <row r="190" spans="1:30" s="21" customFormat="1" ht="12.75">
      <c r="A190" s="24" t="s">
        <v>28</v>
      </c>
      <c r="B190" s="19">
        <v>0</v>
      </c>
      <c r="C190" s="19">
        <v>0</v>
      </c>
      <c r="D190" s="19"/>
      <c r="E190" s="26">
        <v>0</v>
      </c>
      <c r="F190" s="19">
        <v>0</v>
      </c>
      <c r="G190" s="19"/>
      <c r="H190" s="25">
        <v>0</v>
      </c>
      <c r="I190" s="22">
        <v>0</v>
      </c>
      <c r="J190" s="19"/>
      <c r="K190" s="19">
        <v>0</v>
      </c>
      <c r="L190" s="19">
        <v>0</v>
      </c>
      <c r="M190" s="19"/>
      <c r="N190" s="19">
        <v>0</v>
      </c>
      <c r="O190" s="19">
        <v>0</v>
      </c>
      <c r="P190" s="19"/>
      <c r="Q190" s="26">
        <v>1</v>
      </c>
      <c r="R190" s="26">
        <v>0</v>
      </c>
      <c r="S190" s="19"/>
      <c r="T190" s="22">
        <v>0</v>
      </c>
      <c r="U190" s="22">
        <v>0</v>
      </c>
      <c r="V190" s="19"/>
      <c r="W190" s="25">
        <v>0</v>
      </c>
      <c r="X190" s="25">
        <v>0</v>
      </c>
      <c r="Y190" s="22"/>
      <c r="Z190" s="22">
        <v>0</v>
      </c>
      <c r="AA190" s="22">
        <v>0</v>
      </c>
      <c r="AB190" s="19"/>
      <c r="AC190" s="4">
        <f t="shared" si="7"/>
        <v>1</v>
      </c>
      <c r="AD190" s="4">
        <f t="shared" si="7"/>
        <v>0</v>
      </c>
    </row>
    <row r="191" spans="1:34" s="24" customFormat="1" ht="12.75">
      <c r="A191" s="27" t="s">
        <v>96</v>
      </c>
      <c r="B191" s="28">
        <f>+B189+B190</f>
        <v>4</v>
      </c>
      <c r="C191" s="28">
        <f>+C189+C190</f>
        <v>0</v>
      </c>
      <c r="D191" s="28"/>
      <c r="E191" s="28">
        <f>+E189+E190</f>
        <v>1</v>
      </c>
      <c r="F191" s="28">
        <f>+F189+F190</f>
        <v>1</v>
      </c>
      <c r="G191" s="28"/>
      <c r="H191" s="28">
        <f>+H189+H190</f>
        <v>0</v>
      </c>
      <c r="I191" s="28">
        <f>+I189+I190</f>
        <v>0</v>
      </c>
      <c r="J191" s="28"/>
      <c r="K191" s="28">
        <f>+K189+K190</f>
        <v>0</v>
      </c>
      <c r="L191" s="28">
        <f>+L189+L190</f>
        <v>1</v>
      </c>
      <c r="M191" s="28"/>
      <c r="N191" s="28">
        <f>+N189+N190</f>
        <v>2</v>
      </c>
      <c r="O191" s="28">
        <f>+O189+O190</f>
        <v>0</v>
      </c>
      <c r="P191" s="28"/>
      <c r="Q191" s="28">
        <f>+Q189+Q190</f>
        <v>11</v>
      </c>
      <c r="R191" s="28">
        <f>+R189+R190</f>
        <v>2</v>
      </c>
      <c r="S191" s="28"/>
      <c r="T191" s="28">
        <f>+T189+T190</f>
        <v>0</v>
      </c>
      <c r="U191" s="28">
        <f>+U189+U190</f>
        <v>0</v>
      </c>
      <c r="V191" s="28"/>
      <c r="W191" s="28">
        <f>+W189+W190</f>
        <v>0</v>
      </c>
      <c r="X191" s="28">
        <f>+X189+X190</f>
        <v>0</v>
      </c>
      <c r="Y191" s="28"/>
      <c r="Z191" s="28">
        <f>+Z189+Z190</f>
        <v>0</v>
      </c>
      <c r="AA191" s="28">
        <f>+AA189+AA190</f>
        <v>0</v>
      </c>
      <c r="AB191" s="28"/>
      <c r="AC191" s="4">
        <f t="shared" si="7"/>
        <v>18</v>
      </c>
      <c r="AD191" s="4">
        <f t="shared" si="7"/>
        <v>4</v>
      </c>
      <c r="AE191" s="27"/>
      <c r="AF191" s="27"/>
      <c r="AG191" s="27"/>
      <c r="AH191" s="27"/>
    </row>
    <row r="192" spans="1:34" s="24" customFormat="1" ht="12.75">
      <c r="A192" s="41" t="s">
        <v>149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4"/>
      <c r="AD192" s="4"/>
      <c r="AE192" s="27"/>
      <c r="AF192" s="27"/>
      <c r="AG192" s="27"/>
      <c r="AH192" s="27"/>
    </row>
    <row r="193" spans="1:34" s="24" customFormat="1" ht="12.75">
      <c r="A193" s="21" t="s">
        <v>63</v>
      </c>
      <c r="B193" s="40">
        <v>14</v>
      </c>
      <c r="C193" s="40">
        <v>5</v>
      </c>
      <c r="D193" s="40"/>
      <c r="E193" s="40">
        <v>1</v>
      </c>
      <c r="F193" s="40">
        <v>0</v>
      </c>
      <c r="G193" s="40"/>
      <c r="H193" s="40">
        <v>0</v>
      </c>
      <c r="I193" s="40">
        <v>0</v>
      </c>
      <c r="J193" s="40"/>
      <c r="K193" s="40">
        <v>0</v>
      </c>
      <c r="L193" s="40">
        <v>0</v>
      </c>
      <c r="M193" s="40"/>
      <c r="N193" s="40">
        <v>1</v>
      </c>
      <c r="O193" s="40">
        <v>0</v>
      </c>
      <c r="P193" s="40"/>
      <c r="Q193" s="40">
        <v>6</v>
      </c>
      <c r="R193" s="40">
        <v>0</v>
      </c>
      <c r="S193" s="40"/>
      <c r="T193" s="22">
        <v>0</v>
      </c>
      <c r="U193" s="22">
        <v>0</v>
      </c>
      <c r="V193" s="40"/>
      <c r="W193" s="25">
        <v>2</v>
      </c>
      <c r="X193" s="25">
        <v>0</v>
      </c>
      <c r="Y193" s="22"/>
      <c r="Z193" s="22">
        <v>0</v>
      </c>
      <c r="AA193" s="22">
        <v>0</v>
      </c>
      <c r="AB193" s="28"/>
      <c r="AC193" s="4">
        <f>+Q193+N193+K193+H193+E193+B193+T193+W193+Z193</f>
        <v>24</v>
      </c>
      <c r="AD193" s="4">
        <f>+R193+O193+L193+I193+F193+C193+U193+X193+AA193</f>
        <v>5</v>
      </c>
      <c r="AE193" s="27"/>
      <c r="AF193" s="27"/>
      <c r="AG193" s="27"/>
      <c r="AH193" s="27"/>
    </row>
    <row r="194" spans="1:30" s="21" customFormat="1" ht="12.75">
      <c r="A194" s="24" t="s">
        <v>29</v>
      </c>
      <c r="B194" s="19"/>
      <c r="C194" s="19"/>
      <c r="D194" s="19"/>
      <c r="E194" s="19" t="s">
        <v>35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20"/>
      <c r="AD194" s="20"/>
    </row>
    <row r="195" spans="1:30" s="21" customFormat="1" ht="12.75">
      <c r="A195" s="24" t="s">
        <v>30</v>
      </c>
      <c r="B195" s="19">
        <v>79</v>
      </c>
      <c r="C195" s="26">
        <v>24</v>
      </c>
      <c r="D195" s="19"/>
      <c r="E195" s="26">
        <v>0</v>
      </c>
      <c r="F195" s="26">
        <v>0</v>
      </c>
      <c r="G195" s="19"/>
      <c r="H195" s="25">
        <v>0</v>
      </c>
      <c r="I195" s="22">
        <v>0</v>
      </c>
      <c r="J195" s="19"/>
      <c r="K195" s="26">
        <v>1</v>
      </c>
      <c r="L195" s="26">
        <v>0</v>
      </c>
      <c r="M195" s="19"/>
      <c r="N195" s="26">
        <v>1</v>
      </c>
      <c r="O195" s="19">
        <v>0</v>
      </c>
      <c r="P195" s="19"/>
      <c r="Q195" s="19">
        <v>2</v>
      </c>
      <c r="R195" s="26">
        <v>0</v>
      </c>
      <c r="S195" s="19"/>
      <c r="T195" s="22">
        <v>0</v>
      </c>
      <c r="U195" s="22">
        <v>0</v>
      </c>
      <c r="V195" s="19"/>
      <c r="W195" s="25">
        <v>1</v>
      </c>
      <c r="X195" s="25">
        <v>0</v>
      </c>
      <c r="Y195" s="22"/>
      <c r="Z195" s="22">
        <v>1</v>
      </c>
      <c r="AA195" s="22">
        <v>0</v>
      </c>
      <c r="AB195" s="19"/>
      <c r="AC195" s="4">
        <f aca="true" t="shared" si="8" ref="AC195:AD197">+Q195+N195+K195+H195+E195+B195+T195+W195+Z195</f>
        <v>85</v>
      </c>
      <c r="AD195" s="4">
        <f t="shared" si="8"/>
        <v>24</v>
      </c>
    </row>
    <row r="196" spans="1:30" s="24" customFormat="1" ht="12.75">
      <c r="A196" s="21" t="s">
        <v>31</v>
      </c>
      <c r="B196" s="25">
        <v>6</v>
      </c>
      <c r="C196" s="25">
        <v>1</v>
      </c>
      <c r="D196" s="22"/>
      <c r="E196" s="22">
        <v>1</v>
      </c>
      <c r="F196" s="22">
        <v>0</v>
      </c>
      <c r="G196" s="22"/>
      <c r="H196" s="25">
        <v>0</v>
      </c>
      <c r="I196" s="22">
        <v>0</v>
      </c>
      <c r="J196" s="22"/>
      <c r="K196" s="25">
        <v>0</v>
      </c>
      <c r="L196" s="22">
        <v>0</v>
      </c>
      <c r="M196" s="22"/>
      <c r="N196" s="22">
        <v>0</v>
      </c>
      <c r="O196" s="22">
        <v>0</v>
      </c>
      <c r="P196" s="22"/>
      <c r="Q196" s="25">
        <v>1</v>
      </c>
      <c r="R196" s="25">
        <v>0</v>
      </c>
      <c r="S196" s="22"/>
      <c r="T196" s="22">
        <v>0</v>
      </c>
      <c r="U196" s="22">
        <v>0</v>
      </c>
      <c r="V196" s="22"/>
      <c r="W196" s="25">
        <v>0</v>
      </c>
      <c r="X196" s="25">
        <v>0</v>
      </c>
      <c r="Y196" s="22"/>
      <c r="Z196" s="22">
        <v>1</v>
      </c>
      <c r="AA196" s="22">
        <v>0</v>
      </c>
      <c r="AB196" s="22"/>
      <c r="AC196" s="4">
        <f t="shared" si="8"/>
        <v>9</v>
      </c>
      <c r="AD196" s="4">
        <f t="shared" si="8"/>
        <v>1</v>
      </c>
    </row>
    <row r="197" spans="1:33" s="21" customFormat="1" ht="12.75">
      <c r="A197" s="9" t="s">
        <v>97</v>
      </c>
      <c r="B197" s="10">
        <f>+B195+B196</f>
        <v>85</v>
      </c>
      <c r="C197" s="10">
        <f>+C195+C196</f>
        <v>25</v>
      </c>
      <c r="D197" s="10"/>
      <c r="E197" s="10">
        <f>+E195+E196</f>
        <v>1</v>
      </c>
      <c r="F197" s="10">
        <f>+F195+F196</f>
        <v>0</v>
      </c>
      <c r="G197" s="10"/>
      <c r="H197" s="10">
        <f>+H195+H196</f>
        <v>0</v>
      </c>
      <c r="I197" s="10">
        <f>+I195+I196</f>
        <v>0</v>
      </c>
      <c r="J197" s="10"/>
      <c r="K197" s="10">
        <f>+K195+K196</f>
        <v>1</v>
      </c>
      <c r="L197" s="10">
        <f>+L195+L196</f>
        <v>0</v>
      </c>
      <c r="M197" s="10"/>
      <c r="N197" s="10">
        <f>+N195+N196</f>
        <v>1</v>
      </c>
      <c r="O197" s="10">
        <f>+O195+O196</f>
        <v>0</v>
      </c>
      <c r="P197" s="10"/>
      <c r="Q197" s="10">
        <f>+Q195+Q196</f>
        <v>3</v>
      </c>
      <c r="R197" s="10">
        <f>+R195+R196</f>
        <v>0</v>
      </c>
      <c r="S197" s="10"/>
      <c r="T197" s="10">
        <f>+T195+T196</f>
        <v>0</v>
      </c>
      <c r="U197" s="10">
        <f>+U195+U196</f>
        <v>0</v>
      </c>
      <c r="V197" s="10"/>
      <c r="W197" s="10">
        <f>+W195+W196</f>
        <v>1</v>
      </c>
      <c r="X197" s="10">
        <f>+X195+X196</f>
        <v>0</v>
      </c>
      <c r="Y197" s="10"/>
      <c r="Z197" s="10">
        <f>+Z195+Z196</f>
        <v>2</v>
      </c>
      <c r="AA197" s="10">
        <f>+AA195+AA196</f>
        <v>0</v>
      </c>
      <c r="AB197" s="10"/>
      <c r="AC197" s="4">
        <f t="shared" si="8"/>
        <v>94</v>
      </c>
      <c r="AD197" s="4">
        <f t="shared" si="8"/>
        <v>25</v>
      </c>
      <c r="AE197" s="9"/>
      <c r="AF197" s="9"/>
      <c r="AG197" s="9"/>
    </row>
    <row r="198" spans="1:30" s="21" customFormat="1" ht="12.75">
      <c r="A198" s="24" t="s">
        <v>62</v>
      </c>
      <c r="B198" s="19"/>
      <c r="C198" s="19"/>
      <c r="D198" s="19"/>
      <c r="E198" s="19" t="s">
        <v>35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20"/>
      <c r="AD198" s="20"/>
    </row>
    <row r="199" spans="1:30" s="24" customFormat="1" ht="12.75">
      <c r="A199" s="21" t="s">
        <v>63</v>
      </c>
      <c r="B199" s="25">
        <v>13</v>
      </c>
      <c r="C199" s="25">
        <v>12</v>
      </c>
      <c r="D199" s="22"/>
      <c r="E199" s="25">
        <v>4</v>
      </c>
      <c r="F199" s="25">
        <v>1</v>
      </c>
      <c r="G199" s="22"/>
      <c r="H199" s="25">
        <v>0</v>
      </c>
      <c r="I199" s="22">
        <v>0</v>
      </c>
      <c r="J199" s="22"/>
      <c r="K199" s="25">
        <v>0</v>
      </c>
      <c r="L199" s="25">
        <v>1</v>
      </c>
      <c r="M199" s="22"/>
      <c r="N199" s="25">
        <v>0</v>
      </c>
      <c r="O199" s="22">
        <v>0</v>
      </c>
      <c r="P199" s="22"/>
      <c r="Q199" s="22">
        <v>15</v>
      </c>
      <c r="R199" s="25">
        <v>0</v>
      </c>
      <c r="S199" s="22"/>
      <c r="T199" s="22">
        <v>0</v>
      </c>
      <c r="U199" s="22">
        <v>0</v>
      </c>
      <c r="V199" s="22"/>
      <c r="W199" s="25">
        <v>2</v>
      </c>
      <c r="X199" s="25">
        <v>0</v>
      </c>
      <c r="Y199" s="22"/>
      <c r="Z199" s="22">
        <v>0</v>
      </c>
      <c r="AA199" s="22">
        <v>0</v>
      </c>
      <c r="AB199" s="22"/>
      <c r="AC199" s="4">
        <f>+Q199+N199+K199+H199+E199+B199+T199+W199+Z199</f>
        <v>34</v>
      </c>
      <c r="AD199" s="4">
        <f>+R199+O199+L199+I199+F199+C199+U199+X199+AA199</f>
        <v>14</v>
      </c>
    </row>
    <row r="200" spans="1:30" s="24" customFormat="1" ht="12.75">
      <c r="A200" s="24" t="s">
        <v>150</v>
      </c>
      <c r="B200" s="25"/>
      <c r="C200" s="25"/>
      <c r="D200" s="22"/>
      <c r="E200" s="25"/>
      <c r="F200" s="25"/>
      <c r="G200" s="22"/>
      <c r="H200" s="25"/>
      <c r="I200" s="22"/>
      <c r="J200" s="22"/>
      <c r="K200" s="25"/>
      <c r="L200" s="25"/>
      <c r="M200" s="22"/>
      <c r="N200" s="25"/>
      <c r="O200" s="22"/>
      <c r="P200" s="22"/>
      <c r="Q200" s="22"/>
      <c r="R200" s="25"/>
      <c r="S200" s="22"/>
      <c r="T200" s="22"/>
      <c r="U200" s="22"/>
      <c r="V200" s="22"/>
      <c r="W200" s="22"/>
      <c r="X200" s="25"/>
      <c r="Y200" s="22"/>
      <c r="Z200" s="22"/>
      <c r="AA200" s="22"/>
      <c r="AB200" s="22"/>
      <c r="AC200" s="4"/>
      <c r="AD200" s="4"/>
    </row>
    <row r="201" spans="1:30" s="24" customFormat="1" ht="12.75">
      <c r="A201" s="24" t="s">
        <v>151</v>
      </c>
      <c r="B201" s="25">
        <v>0</v>
      </c>
      <c r="C201" s="25">
        <v>0</v>
      </c>
      <c r="D201" s="22"/>
      <c r="E201" s="25">
        <v>0</v>
      </c>
      <c r="F201" s="25">
        <v>0</v>
      </c>
      <c r="G201" s="22"/>
      <c r="H201" s="25">
        <v>0</v>
      </c>
      <c r="I201" s="22">
        <v>0</v>
      </c>
      <c r="J201" s="22"/>
      <c r="K201" s="25">
        <v>0</v>
      </c>
      <c r="L201" s="25">
        <v>0</v>
      </c>
      <c r="M201" s="22"/>
      <c r="N201" s="25">
        <v>0</v>
      </c>
      <c r="O201" s="22">
        <v>0</v>
      </c>
      <c r="P201" s="22"/>
      <c r="Q201" s="22">
        <v>4</v>
      </c>
      <c r="R201" s="25">
        <v>0</v>
      </c>
      <c r="S201" s="22"/>
      <c r="T201" s="22">
        <v>0</v>
      </c>
      <c r="U201" s="22">
        <v>0</v>
      </c>
      <c r="V201" s="22"/>
      <c r="W201" s="25">
        <v>0</v>
      </c>
      <c r="X201" s="25">
        <v>0</v>
      </c>
      <c r="Y201" s="22"/>
      <c r="Z201" s="22">
        <v>0</v>
      </c>
      <c r="AA201" s="22">
        <v>0</v>
      </c>
      <c r="AB201" s="22"/>
      <c r="AC201" s="4">
        <f>+Q201+N201+K201+H201+E201+B201+T201+W201+Z201</f>
        <v>4</v>
      </c>
      <c r="AD201" s="4">
        <f>+R201+O201+L201+I201+F201+C201+U201+X201+AA201</f>
        <v>0</v>
      </c>
    </row>
    <row r="202" spans="1:30" s="21" customFormat="1" ht="12.75">
      <c r="A202" s="24" t="s">
        <v>98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20"/>
      <c r="AD202" s="20"/>
    </row>
    <row r="203" spans="1:30" s="24" customFormat="1" ht="12.75">
      <c r="A203" s="21" t="s">
        <v>31</v>
      </c>
      <c r="B203" s="25">
        <v>4</v>
      </c>
      <c r="C203" s="25">
        <v>1</v>
      </c>
      <c r="D203" s="22"/>
      <c r="E203" s="25">
        <v>1</v>
      </c>
      <c r="F203" s="25">
        <v>0</v>
      </c>
      <c r="G203" s="22"/>
      <c r="H203" s="25">
        <v>0</v>
      </c>
      <c r="I203" s="22">
        <v>0</v>
      </c>
      <c r="J203" s="22"/>
      <c r="K203" s="25">
        <v>0</v>
      </c>
      <c r="L203" s="25">
        <v>0</v>
      </c>
      <c r="M203" s="22"/>
      <c r="N203" s="25">
        <v>1</v>
      </c>
      <c r="O203" s="22">
        <v>0</v>
      </c>
      <c r="P203" s="22"/>
      <c r="Q203" s="22">
        <v>2</v>
      </c>
      <c r="R203" s="25">
        <v>1</v>
      </c>
      <c r="S203" s="22"/>
      <c r="T203" s="22">
        <v>0</v>
      </c>
      <c r="U203" s="22">
        <v>0</v>
      </c>
      <c r="V203" s="22"/>
      <c r="W203" s="25">
        <v>0</v>
      </c>
      <c r="X203" s="25">
        <v>1</v>
      </c>
      <c r="Y203" s="22"/>
      <c r="Z203" s="22">
        <v>0</v>
      </c>
      <c r="AA203" s="22">
        <v>0</v>
      </c>
      <c r="AB203" s="22"/>
      <c r="AC203" s="4">
        <f>+Q203+N203+K203+H203+E203+B203+T203+W203+Z203</f>
        <v>8</v>
      </c>
      <c r="AD203" s="4">
        <f>+R203+O203+L203+I203+F203+C203+U203+X203+AA203</f>
        <v>3</v>
      </c>
    </row>
    <row r="204" spans="1:30" s="21" customFormat="1" ht="12.75">
      <c r="A204" s="24" t="s">
        <v>99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20"/>
      <c r="AD204" s="20"/>
    </row>
    <row r="205" spans="1:30" s="21" customFormat="1" ht="12.75">
      <c r="A205" s="24" t="s">
        <v>28</v>
      </c>
      <c r="B205" s="19">
        <v>0</v>
      </c>
      <c r="C205" s="19">
        <v>0</v>
      </c>
      <c r="D205" s="19"/>
      <c r="E205" s="19">
        <v>0</v>
      </c>
      <c r="F205" s="19">
        <v>0</v>
      </c>
      <c r="G205" s="19"/>
      <c r="H205" s="25">
        <v>0</v>
      </c>
      <c r="I205" s="22">
        <v>0</v>
      </c>
      <c r="J205" s="19"/>
      <c r="K205" s="19">
        <v>0</v>
      </c>
      <c r="L205" s="19">
        <v>0</v>
      </c>
      <c r="M205" s="19"/>
      <c r="N205" s="19">
        <v>0</v>
      </c>
      <c r="O205" s="19">
        <v>0</v>
      </c>
      <c r="P205" s="19"/>
      <c r="Q205" s="19">
        <v>1</v>
      </c>
      <c r="R205" s="19">
        <v>0</v>
      </c>
      <c r="S205" s="19"/>
      <c r="T205" s="22">
        <v>0</v>
      </c>
      <c r="U205" s="22">
        <v>0</v>
      </c>
      <c r="V205" s="19"/>
      <c r="W205" s="25">
        <v>0</v>
      </c>
      <c r="X205" s="25">
        <v>0</v>
      </c>
      <c r="Y205" s="22"/>
      <c r="Z205" s="22">
        <v>0</v>
      </c>
      <c r="AA205" s="22">
        <v>0</v>
      </c>
      <c r="AB205" s="19"/>
      <c r="AC205" s="4">
        <f aca="true" t="shared" si="9" ref="AC205:AD208">+Q205+N205+K205+H205+E205+B205+T205+W205+Z205</f>
        <v>1</v>
      </c>
      <c r="AD205" s="4">
        <f t="shared" si="9"/>
        <v>0</v>
      </c>
    </row>
    <row r="206" spans="1:30" s="21" customFormat="1" ht="12.75">
      <c r="A206" s="24" t="s">
        <v>32</v>
      </c>
      <c r="B206" s="19">
        <v>21</v>
      </c>
      <c r="C206" s="26">
        <v>4</v>
      </c>
      <c r="D206" s="19"/>
      <c r="E206" s="26">
        <v>0</v>
      </c>
      <c r="F206" s="19">
        <v>0</v>
      </c>
      <c r="G206" s="19"/>
      <c r="H206" s="25">
        <v>0</v>
      </c>
      <c r="I206" s="22">
        <v>0</v>
      </c>
      <c r="J206" s="19"/>
      <c r="K206" s="26">
        <v>0</v>
      </c>
      <c r="L206" s="26">
        <v>0</v>
      </c>
      <c r="M206" s="19"/>
      <c r="N206" s="19">
        <v>1</v>
      </c>
      <c r="O206" s="19">
        <v>0</v>
      </c>
      <c r="P206" s="19"/>
      <c r="Q206" s="19">
        <v>4</v>
      </c>
      <c r="R206" s="26">
        <v>1</v>
      </c>
      <c r="S206" s="19"/>
      <c r="T206" s="22">
        <v>0</v>
      </c>
      <c r="U206" s="22">
        <v>0</v>
      </c>
      <c r="V206" s="19"/>
      <c r="W206" s="25">
        <v>0</v>
      </c>
      <c r="X206" s="25">
        <v>0</v>
      </c>
      <c r="Y206" s="22"/>
      <c r="Z206" s="22">
        <v>0</v>
      </c>
      <c r="AA206" s="22">
        <v>0</v>
      </c>
      <c r="AB206" s="19"/>
      <c r="AC206" s="4">
        <f t="shared" si="9"/>
        <v>26</v>
      </c>
      <c r="AD206" s="4">
        <f t="shared" si="9"/>
        <v>5</v>
      </c>
    </row>
    <row r="207" spans="1:30" s="24" customFormat="1" ht="12.75">
      <c r="A207" s="21" t="s">
        <v>31</v>
      </c>
      <c r="B207" s="22">
        <v>1</v>
      </c>
      <c r="C207" s="25">
        <v>1</v>
      </c>
      <c r="D207" s="22"/>
      <c r="E207" s="25">
        <v>0</v>
      </c>
      <c r="F207" s="22">
        <v>0</v>
      </c>
      <c r="G207" s="22"/>
      <c r="H207" s="25">
        <v>0</v>
      </c>
      <c r="I207" s="22">
        <v>0</v>
      </c>
      <c r="J207" s="22"/>
      <c r="K207" s="25">
        <v>0</v>
      </c>
      <c r="L207" s="22">
        <v>0</v>
      </c>
      <c r="M207" s="22"/>
      <c r="N207" s="22">
        <v>2</v>
      </c>
      <c r="O207" s="22">
        <v>0</v>
      </c>
      <c r="P207" s="22"/>
      <c r="Q207" s="25">
        <v>1</v>
      </c>
      <c r="R207" s="25">
        <v>0</v>
      </c>
      <c r="S207" s="22"/>
      <c r="T207" s="22">
        <v>0</v>
      </c>
      <c r="U207" s="22">
        <v>0</v>
      </c>
      <c r="V207" s="22"/>
      <c r="W207" s="25">
        <v>0</v>
      </c>
      <c r="X207" s="25">
        <v>0</v>
      </c>
      <c r="Y207" s="22"/>
      <c r="Z207" s="22">
        <v>0</v>
      </c>
      <c r="AA207" s="22">
        <v>0</v>
      </c>
      <c r="AB207" s="22"/>
      <c r="AC207" s="4">
        <f t="shared" si="9"/>
        <v>4</v>
      </c>
      <c r="AD207" s="4">
        <f t="shared" si="9"/>
        <v>1</v>
      </c>
    </row>
    <row r="208" spans="1:33" s="21" customFormat="1" ht="12.75">
      <c r="A208" s="9" t="s">
        <v>100</v>
      </c>
      <c r="B208" s="10">
        <f>+SUM(B205:B207)</f>
        <v>22</v>
      </c>
      <c r="C208" s="10">
        <f>+SUM(C205:C207)</f>
        <v>5</v>
      </c>
      <c r="D208" s="10"/>
      <c r="E208" s="10">
        <f>+SUM(E205:E207)</f>
        <v>0</v>
      </c>
      <c r="F208" s="10">
        <f>+SUM(F205:F207)</f>
        <v>0</v>
      </c>
      <c r="G208" s="10"/>
      <c r="H208" s="10">
        <f>+SUM(H205:H207)</f>
        <v>0</v>
      </c>
      <c r="I208" s="10">
        <f>+SUM(I205:I207)</f>
        <v>0</v>
      </c>
      <c r="J208" s="10"/>
      <c r="K208" s="10">
        <f>+SUM(K205:K207)</f>
        <v>0</v>
      </c>
      <c r="L208" s="10">
        <f>+SUM(L205:L207)</f>
        <v>0</v>
      </c>
      <c r="M208" s="10"/>
      <c r="N208" s="10">
        <f>+SUM(N205:N207)</f>
        <v>3</v>
      </c>
      <c r="O208" s="10">
        <f>+SUM(O205:O207)</f>
        <v>0</v>
      </c>
      <c r="P208" s="10"/>
      <c r="Q208" s="10">
        <f>+SUM(Q205:Q207)</f>
        <v>6</v>
      </c>
      <c r="R208" s="10">
        <f>+SUM(R205:R207)</f>
        <v>1</v>
      </c>
      <c r="S208" s="10"/>
      <c r="T208" s="10">
        <f>+SUM(T205:T207)</f>
        <v>0</v>
      </c>
      <c r="U208" s="10">
        <f>+SUM(U205:U207)</f>
        <v>0</v>
      </c>
      <c r="V208" s="10"/>
      <c r="W208" s="10">
        <f>+SUM(W205:W207)</f>
        <v>0</v>
      </c>
      <c r="X208" s="10">
        <f>+SUM(X205:X207)</f>
        <v>0</v>
      </c>
      <c r="Y208" s="10"/>
      <c r="Z208" s="10">
        <f>+SUM(Z205:Z207)</f>
        <v>0</v>
      </c>
      <c r="AA208" s="10">
        <f>+SUM(AA205:AA207)</f>
        <v>0</v>
      </c>
      <c r="AB208" s="10"/>
      <c r="AC208" s="4">
        <f t="shared" si="9"/>
        <v>31</v>
      </c>
      <c r="AD208" s="4">
        <f t="shared" si="9"/>
        <v>6</v>
      </c>
      <c r="AE208" s="9"/>
      <c r="AF208" s="9"/>
      <c r="AG208" s="9"/>
    </row>
    <row r="209" spans="1:33" s="21" customFormat="1" ht="12.75">
      <c r="A209" s="9" t="s">
        <v>129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9"/>
      <c r="AF209" s="9"/>
      <c r="AG209" s="9"/>
    </row>
    <row r="210" spans="1:33" s="21" customFormat="1" ht="12.75">
      <c r="A210" s="24" t="s">
        <v>28</v>
      </c>
      <c r="B210" s="40">
        <v>0</v>
      </c>
      <c r="C210" s="40">
        <v>0</v>
      </c>
      <c r="D210" s="40"/>
      <c r="E210" s="40">
        <v>0</v>
      </c>
      <c r="F210" s="40">
        <v>0</v>
      </c>
      <c r="G210" s="40"/>
      <c r="H210" s="25">
        <v>0</v>
      </c>
      <c r="I210" s="22">
        <v>0</v>
      </c>
      <c r="J210" s="40"/>
      <c r="K210" s="40">
        <v>0</v>
      </c>
      <c r="L210" s="40">
        <v>0</v>
      </c>
      <c r="M210" s="40"/>
      <c r="N210" s="40">
        <v>0</v>
      </c>
      <c r="O210" s="40">
        <v>0</v>
      </c>
      <c r="P210" s="40"/>
      <c r="Q210" s="40">
        <v>0</v>
      </c>
      <c r="R210" s="40">
        <v>0</v>
      </c>
      <c r="S210" s="40"/>
      <c r="T210" s="22">
        <v>0</v>
      </c>
      <c r="U210" s="22">
        <v>0</v>
      </c>
      <c r="V210" s="40"/>
      <c r="W210" s="25">
        <v>0</v>
      </c>
      <c r="X210" s="25">
        <v>0</v>
      </c>
      <c r="Y210" s="22"/>
      <c r="Z210" s="22">
        <v>0</v>
      </c>
      <c r="AA210" s="22">
        <v>0</v>
      </c>
      <c r="AB210" s="40"/>
      <c r="AC210" s="4">
        <f>+Q210+N210+K210+H210+E210+B210+T210+W210+Z210</f>
        <v>0</v>
      </c>
      <c r="AD210" s="4">
        <f>+R210+O210+L210+I210+F210+C210+U210+X210+AA210</f>
        <v>0</v>
      </c>
      <c r="AE210" s="9"/>
      <c r="AF210" s="9"/>
      <c r="AG210" s="9"/>
    </row>
    <row r="211" spans="1:33" s="21" customFormat="1" ht="12.75">
      <c r="A211" s="9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9"/>
      <c r="AF211" s="9"/>
      <c r="AG211" s="9"/>
    </row>
    <row r="212" spans="1:30" s="24" customFormat="1" ht="12.75">
      <c r="A212" s="21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1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3"/>
      <c r="AD212" s="23"/>
    </row>
    <row r="213" spans="1:256" s="32" customFormat="1" ht="12.75">
      <c r="A213" s="6" t="s">
        <v>53</v>
      </c>
      <c r="B213" s="32">
        <f>+B208+B199+B197+B191+B203+B210+B193+B201</f>
        <v>142</v>
      </c>
      <c r="C213" s="32">
        <f>+C208+C199+C197+C191+C203+C210+C193+C201</f>
        <v>48</v>
      </c>
      <c r="E213" s="32">
        <f>+E208+E199+E197+E191+E203+E210+E193+E201</f>
        <v>8</v>
      </c>
      <c r="F213" s="32">
        <f>+F208+F199+F197+F191+F203+F210+F193+F201</f>
        <v>2</v>
      </c>
      <c r="H213" s="32">
        <f>+H208+H199+H197+H191+H203+H210+H193+H201+H187</f>
        <v>0</v>
      </c>
      <c r="I213" s="32">
        <f>+I208+I199+I197+I191+I203+I210+I193+I201+I187</f>
        <v>0</v>
      </c>
      <c r="K213" s="32">
        <f>+K208+K199+K197+K191+K203+K210+K193+K201+K187</f>
        <v>1</v>
      </c>
      <c r="L213" s="32">
        <f>+L208+L199+L197+L191+L203+L210+L193+L201+L187</f>
        <v>3</v>
      </c>
      <c r="N213" s="32">
        <f>+N208+N199+N197+N191+N203+N210+N193+N201+N187</f>
        <v>8</v>
      </c>
      <c r="O213" s="32">
        <f>+O208+O199+O197+O191+O203+O210+O193+O201+O187</f>
        <v>0</v>
      </c>
      <c r="Q213" s="32">
        <f>+Q208+Q199+Q197+Q191+Q203+Q210+Q193+Q201+Q187</f>
        <v>47</v>
      </c>
      <c r="R213" s="32">
        <f>+R208+R199+R197+R191+R203+R210+R193+R201+R187</f>
        <v>4</v>
      </c>
      <c r="T213" s="32">
        <f>+T208+T199+T197+T191+T203+T210+T193+T201+T187</f>
        <v>0</v>
      </c>
      <c r="U213" s="32">
        <f>+U208+U199+U197+U191+U203+U210+U193+U201+U187</f>
        <v>0</v>
      </c>
      <c r="W213" s="32">
        <f>+W208+W199+W197+W191+W203+W210+W193+W201+W187</f>
        <v>6</v>
      </c>
      <c r="X213" s="32">
        <f>+X208+X199+X197+X191+X203+X210+X193+X201+X187</f>
        <v>1</v>
      </c>
      <c r="Z213" s="32">
        <f>+Z208+Z199+Z197+Z191+Z203+Z210+Z193+Z201+Z187</f>
        <v>2</v>
      </c>
      <c r="AA213" s="32">
        <f>+AA208+AA199+AA197+AA191+AA203+AA210+AA193+AA201+AA187</f>
        <v>0</v>
      </c>
      <c r="AC213" s="32">
        <f>+AC208+AC199+AC197+AC191+AC203+AC210+AC193+AC201+AC187</f>
        <v>214</v>
      </c>
      <c r="AD213" s="32">
        <f>+AD208+AD199+AD197+AD191+AD203+AD210+AD193+AD201+AD187</f>
        <v>58</v>
      </c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s="16" customFormat="1" ht="12.75">
      <c r="A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</row>
    <row r="215" spans="1:256" s="16" customFormat="1" ht="12.75">
      <c r="A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</row>
    <row r="216" spans="1:256" s="16" customFormat="1" ht="12.75">
      <c r="A216" s="6" t="s">
        <v>155</v>
      </c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</row>
    <row r="217" spans="1:30" s="24" customFormat="1" ht="12.75">
      <c r="A217" s="41" t="s">
        <v>166</v>
      </c>
      <c r="B217" s="19"/>
      <c r="C217" s="19"/>
      <c r="D217" s="19"/>
      <c r="E217" s="19" t="s">
        <v>35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</row>
    <row r="218" spans="1:30" s="24" customFormat="1" ht="12.75">
      <c r="A218" s="24" t="s">
        <v>70</v>
      </c>
      <c r="B218" s="26">
        <v>6</v>
      </c>
      <c r="C218" s="19">
        <v>7</v>
      </c>
      <c r="D218" s="19"/>
      <c r="E218" s="26">
        <v>0</v>
      </c>
      <c r="F218" s="19">
        <v>0</v>
      </c>
      <c r="G218" s="19"/>
      <c r="H218" s="26">
        <v>0</v>
      </c>
      <c r="I218" s="19">
        <v>0</v>
      </c>
      <c r="J218" s="19"/>
      <c r="K218" s="26">
        <v>1</v>
      </c>
      <c r="L218" s="26">
        <v>1</v>
      </c>
      <c r="M218" s="19"/>
      <c r="N218" s="26">
        <v>0</v>
      </c>
      <c r="O218" s="19">
        <v>0</v>
      </c>
      <c r="P218" s="19"/>
      <c r="Q218" s="19">
        <v>8</v>
      </c>
      <c r="R218" s="19">
        <v>1</v>
      </c>
      <c r="S218" s="19"/>
      <c r="T218" s="19">
        <v>0</v>
      </c>
      <c r="U218" s="19">
        <v>0</v>
      </c>
      <c r="V218" s="19"/>
      <c r="W218" s="19">
        <v>0</v>
      </c>
      <c r="X218" s="19">
        <v>0</v>
      </c>
      <c r="Y218" s="19"/>
      <c r="Z218" s="19">
        <v>0</v>
      </c>
      <c r="AA218" s="19">
        <v>0</v>
      </c>
      <c r="AB218" s="19"/>
      <c r="AC218" s="19">
        <f>+Q218+N218+K218+H218+E218+B218+T218+W218+Z218</f>
        <v>15</v>
      </c>
      <c r="AD218" s="19">
        <f>+R218+O218+L218+I218+F218+C218+U218+X218+AA218</f>
        <v>9</v>
      </c>
    </row>
    <row r="219" spans="1:30" s="21" customFormat="1" ht="12.75">
      <c r="A219" s="9" t="s">
        <v>156</v>
      </c>
      <c r="B219" s="19"/>
      <c r="C219" s="19"/>
      <c r="D219" s="19"/>
      <c r="E219" s="19" t="s">
        <v>35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20"/>
      <c r="AD219" s="20"/>
    </row>
    <row r="220" spans="1:30" s="24" customFormat="1" ht="12.75">
      <c r="A220" s="21" t="s">
        <v>70</v>
      </c>
      <c r="B220" s="26">
        <v>0</v>
      </c>
      <c r="C220" s="19">
        <v>3</v>
      </c>
      <c r="D220" s="19"/>
      <c r="E220" s="26">
        <v>2</v>
      </c>
      <c r="F220" s="19">
        <v>6</v>
      </c>
      <c r="G220" s="19"/>
      <c r="H220" s="25">
        <v>0</v>
      </c>
      <c r="I220" s="22">
        <v>0</v>
      </c>
      <c r="J220" s="19"/>
      <c r="K220" s="26">
        <v>0</v>
      </c>
      <c r="L220" s="26">
        <v>1</v>
      </c>
      <c r="M220" s="19"/>
      <c r="N220" s="26">
        <v>0</v>
      </c>
      <c r="O220" s="19">
        <v>1</v>
      </c>
      <c r="P220" s="19"/>
      <c r="Q220" s="19">
        <v>3</v>
      </c>
      <c r="R220" s="19">
        <v>5</v>
      </c>
      <c r="S220" s="19"/>
      <c r="T220" s="22">
        <v>0</v>
      </c>
      <c r="U220" s="22">
        <v>0</v>
      </c>
      <c r="V220" s="19"/>
      <c r="W220" s="19">
        <v>0</v>
      </c>
      <c r="X220" s="19">
        <v>0</v>
      </c>
      <c r="Y220" s="19"/>
      <c r="Z220" s="22">
        <v>0</v>
      </c>
      <c r="AA220" s="22">
        <v>1</v>
      </c>
      <c r="AB220" s="19"/>
      <c r="AC220" s="4">
        <f>+Q220+N220+K220+H220+E220+B220+T220+W220+Z220</f>
        <v>5</v>
      </c>
      <c r="AD220" s="4">
        <f>+R220+O220+L220+I220+F220+C220+U220+X220+AA220</f>
        <v>17</v>
      </c>
    </row>
    <row r="221" spans="1:30" s="24" customFormat="1" ht="12.75">
      <c r="A221" s="21"/>
      <c r="B221" s="26"/>
      <c r="C221" s="19"/>
      <c r="D221" s="19"/>
      <c r="E221" s="26"/>
      <c r="F221" s="19"/>
      <c r="G221" s="19"/>
      <c r="H221" s="25"/>
      <c r="I221" s="22"/>
      <c r="J221" s="19"/>
      <c r="K221" s="26"/>
      <c r="L221" s="26"/>
      <c r="M221" s="19"/>
      <c r="N221" s="26"/>
      <c r="O221" s="19"/>
      <c r="P221" s="19"/>
      <c r="Q221" s="19"/>
      <c r="R221" s="19"/>
      <c r="S221" s="19"/>
      <c r="T221" s="22"/>
      <c r="U221" s="22"/>
      <c r="V221" s="19"/>
      <c r="W221" s="19"/>
      <c r="X221" s="19"/>
      <c r="Y221" s="19"/>
      <c r="Z221" s="22"/>
      <c r="AA221" s="22"/>
      <c r="AB221" s="19"/>
      <c r="AC221" s="4"/>
      <c r="AD221" s="4"/>
    </row>
    <row r="222" spans="1:30" s="24" customFormat="1" ht="12.75">
      <c r="A222" s="6" t="s">
        <v>53</v>
      </c>
      <c r="B222" s="34">
        <f>SUM(B218:B220)</f>
        <v>6</v>
      </c>
      <c r="C222" s="34">
        <f>SUM(C218:C220)</f>
        <v>10</v>
      </c>
      <c r="D222" s="19"/>
      <c r="E222" s="34">
        <f>SUM(E218:E220)</f>
        <v>2</v>
      </c>
      <c r="F222" s="34">
        <f>SUM(F218:F220)</f>
        <v>6</v>
      </c>
      <c r="G222" s="19"/>
      <c r="H222" s="34">
        <f>SUM(H218:H220)</f>
        <v>0</v>
      </c>
      <c r="I222" s="34">
        <f>SUM(I218:I220)</f>
        <v>0</v>
      </c>
      <c r="J222" s="19"/>
      <c r="K222" s="34">
        <f>SUM(K218:K220)</f>
        <v>1</v>
      </c>
      <c r="L222" s="34">
        <f>SUM(L218:L220)</f>
        <v>2</v>
      </c>
      <c r="M222" s="19"/>
      <c r="N222" s="34">
        <f>SUM(N218:N220)</f>
        <v>0</v>
      </c>
      <c r="O222" s="34">
        <f>SUM(O218:O220)</f>
        <v>1</v>
      </c>
      <c r="P222" s="19"/>
      <c r="Q222" s="34">
        <f>SUM(Q218:Q220)</f>
        <v>11</v>
      </c>
      <c r="R222" s="34">
        <f>SUM(R218:R220)</f>
        <v>6</v>
      </c>
      <c r="S222" s="19"/>
      <c r="T222" s="34">
        <f>SUM(T218:T220)</f>
        <v>0</v>
      </c>
      <c r="U222" s="34">
        <f>SUM(U218:U220)</f>
        <v>0</v>
      </c>
      <c r="V222" s="19"/>
      <c r="W222" s="34">
        <f>SUM(W218:W220)</f>
        <v>0</v>
      </c>
      <c r="X222" s="34">
        <f>SUM(X218:X220)</f>
        <v>0</v>
      </c>
      <c r="Y222" s="19"/>
      <c r="Z222" s="34">
        <f>SUM(Z218:Z220)</f>
        <v>0</v>
      </c>
      <c r="AA222" s="34">
        <f>SUM(AA218:AA220)</f>
        <v>1</v>
      </c>
      <c r="AB222" s="19"/>
      <c r="AC222" s="34">
        <f>SUM(AC218:AC220)</f>
        <v>20</v>
      </c>
      <c r="AD222" s="34">
        <f>SUM(AD218:AD220)</f>
        <v>26</v>
      </c>
    </row>
    <row r="223" spans="1:256" s="16" customFormat="1" ht="12.75">
      <c r="A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</row>
    <row r="224" spans="2:30" s="14" customFormat="1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3"/>
      <c r="AD224" s="13"/>
    </row>
    <row r="225" spans="1:30" s="21" customFormat="1" ht="12.75">
      <c r="A225" s="18" t="s">
        <v>115</v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20"/>
      <c r="AD225" s="20"/>
    </row>
    <row r="226" spans="1:30" s="21" customFormat="1" ht="12.75">
      <c r="A226" s="29" t="s">
        <v>73</v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20"/>
      <c r="AD226" s="20"/>
    </row>
    <row r="227" spans="1:30" s="21" customFormat="1" ht="12.75">
      <c r="A227" s="24" t="s">
        <v>157</v>
      </c>
      <c r="B227" s="19"/>
      <c r="C227" s="19"/>
      <c r="D227" s="19"/>
      <c r="E227" s="19" t="s">
        <v>35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20"/>
      <c r="AD227" s="20"/>
    </row>
    <row r="228" spans="1:30" s="24" customFormat="1" ht="12.75">
      <c r="A228" s="21" t="s">
        <v>70</v>
      </c>
      <c r="B228" s="26">
        <v>0</v>
      </c>
      <c r="C228" s="19">
        <v>0</v>
      </c>
      <c r="D228" s="19"/>
      <c r="E228" s="26">
        <v>1</v>
      </c>
      <c r="F228" s="19">
        <v>0</v>
      </c>
      <c r="G228" s="19"/>
      <c r="H228" s="25">
        <v>0</v>
      </c>
      <c r="I228" s="22">
        <v>0</v>
      </c>
      <c r="J228" s="19"/>
      <c r="K228" s="26">
        <v>0</v>
      </c>
      <c r="L228" s="26">
        <v>0</v>
      </c>
      <c r="M228" s="19"/>
      <c r="N228" s="26">
        <v>0</v>
      </c>
      <c r="O228" s="19">
        <v>1</v>
      </c>
      <c r="P228" s="19"/>
      <c r="Q228" s="19">
        <v>7</v>
      </c>
      <c r="R228" s="19">
        <v>10</v>
      </c>
      <c r="S228" s="19"/>
      <c r="T228" s="22">
        <v>0</v>
      </c>
      <c r="U228" s="22">
        <v>0</v>
      </c>
      <c r="V228" s="19"/>
      <c r="W228" s="19">
        <v>1</v>
      </c>
      <c r="X228" s="19">
        <v>0</v>
      </c>
      <c r="Y228" s="19"/>
      <c r="Z228" s="22">
        <v>0</v>
      </c>
      <c r="AA228" s="22">
        <v>0</v>
      </c>
      <c r="AB228" s="19"/>
      <c r="AC228" s="4">
        <f>+Q228+N228+K228+H228+E228+B228+T228+W228+Z228</f>
        <v>9</v>
      </c>
      <c r="AD228" s="4">
        <f>+R228+O228+L228+I228+F228+C228+U228+X228+AA228</f>
        <v>11</v>
      </c>
    </row>
    <row r="229" spans="1:30" s="21" customFormat="1" ht="12.75">
      <c r="A229" s="24" t="s">
        <v>44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8"/>
      <c r="AD229" s="38"/>
    </row>
    <row r="230" spans="1:30" s="24" customFormat="1" ht="12.75">
      <c r="A230" s="21" t="s">
        <v>116</v>
      </c>
      <c r="B230" s="26">
        <v>1</v>
      </c>
      <c r="C230" s="19">
        <v>2</v>
      </c>
      <c r="D230" s="19"/>
      <c r="E230" s="26">
        <v>1</v>
      </c>
      <c r="F230" s="19">
        <v>4</v>
      </c>
      <c r="G230" s="19"/>
      <c r="H230" s="25">
        <v>0</v>
      </c>
      <c r="I230" s="22">
        <v>0</v>
      </c>
      <c r="J230" s="19"/>
      <c r="K230" s="26">
        <v>1</v>
      </c>
      <c r="L230" s="26">
        <v>3</v>
      </c>
      <c r="M230" s="19"/>
      <c r="N230" s="26">
        <v>0</v>
      </c>
      <c r="O230" s="19">
        <v>0</v>
      </c>
      <c r="P230" s="19"/>
      <c r="Q230" s="19">
        <v>2</v>
      </c>
      <c r="R230" s="19">
        <v>5</v>
      </c>
      <c r="S230" s="19"/>
      <c r="T230" s="22">
        <v>0</v>
      </c>
      <c r="U230" s="22">
        <v>0</v>
      </c>
      <c r="V230" s="19"/>
      <c r="W230" s="19">
        <v>0</v>
      </c>
      <c r="X230" s="19">
        <v>0</v>
      </c>
      <c r="Y230" s="19"/>
      <c r="Z230" s="22">
        <v>0</v>
      </c>
      <c r="AA230" s="22">
        <v>1</v>
      </c>
      <c r="AB230" s="19"/>
      <c r="AC230" s="4">
        <f>+Q230+N230+K230+H230+E230+B230+T230+W230+Z230</f>
        <v>5</v>
      </c>
      <c r="AD230" s="4">
        <f>+R230+O230+L230+I230+F230+C230+U230+X230+AA230</f>
        <v>15</v>
      </c>
    </row>
    <row r="231" spans="1:30" s="24" customFormat="1" ht="12.75">
      <c r="A231" s="24" t="s">
        <v>132</v>
      </c>
      <c r="B231" s="26"/>
      <c r="C231" s="19"/>
      <c r="D231" s="19"/>
      <c r="E231" s="26"/>
      <c r="F231" s="19"/>
      <c r="G231" s="19"/>
      <c r="H231" s="26"/>
      <c r="I231" s="19"/>
      <c r="J231" s="19"/>
      <c r="K231" s="26"/>
      <c r="L231" s="26"/>
      <c r="M231" s="19"/>
      <c r="N231" s="26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20"/>
      <c r="AD231" s="20"/>
    </row>
    <row r="232" spans="1:30" s="24" customFormat="1" ht="12.75">
      <c r="A232" s="24" t="s">
        <v>128</v>
      </c>
      <c r="B232" s="26">
        <v>0</v>
      </c>
      <c r="C232" s="19">
        <v>2</v>
      </c>
      <c r="D232" s="19"/>
      <c r="E232" s="26">
        <v>0</v>
      </c>
      <c r="F232" s="19">
        <v>0</v>
      </c>
      <c r="G232" s="19"/>
      <c r="H232" s="25">
        <v>0</v>
      </c>
      <c r="I232" s="22">
        <v>0</v>
      </c>
      <c r="J232" s="19"/>
      <c r="K232" s="26">
        <v>0</v>
      </c>
      <c r="L232" s="26">
        <v>0</v>
      </c>
      <c r="M232" s="19"/>
      <c r="N232" s="26">
        <v>0</v>
      </c>
      <c r="O232" s="19">
        <v>0</v>
      </c>
      <c r="P232" s="19"/>
      <c r="Q232" s="19">
        <v>2</v>
      </c>
      <c r="R232" s="19">
        <v>2</v>
      </c>
      <c r="S232" s="19"/>
      <c r="T232" s="22">
        <v>0</v>
      </c>
      <c r="U232" s="22">
        <v>0</v>
      </c>
      <c r="V232" s="19"/>
      <c r="W232" s="19">
        <v>0</v>
      </c>
      <c r="X232" s="19">
        <v>0</v>
      </c>
      <c r="Y232" s="19"/>
      <c r="Z232" s="22">
        <v>0</v>
      </c>
      <c r="AA232" s="22">
        <v>0</v>
      </c>
      <c r="AB232" s="19"/>
      <c r="AC232" s="4">
        <f>+Q232+N232+K232+H232+E232+B232+T232+W232+Z232</f>
        <v>2</v>
      </c>
      <c r="AD232" s="4">
        <f>+R232+O232+L232+I232+F232+C232+U232+X232+AA232</f>
        <v>4</v>
      </c>
    </row>
    <row r="233" spans="1:30" s="21" customFormat="1" ht="12.75">
      <c r="A233" s="24" t="s">
        <v>118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  <c r="AD233" s="38"/>
    </row>
    <row r="234" spans="1:30" s="24" customFormat="1" ht="12.75">
      <c r="A234" s="21" t="s">
        <v>117</v>
      </c>
      <c r="B234" s="26">
        <v>1</v>
      </c>
      <c r="C234" s="19">
        <v>1</v>
      </c>
      <c r="D234" s="19"/>
      <c r="E234" s="26">
        <v>0</v>
      </c>
      <c r="F234" s="19">
        <v>3</v>
      </c>
      <c r="G234" s="19"/>
      <c r="H234" s="25">
        <v>0</v>
      </c>
      <c r="I234" s="22">
        <v>0</v>
      </c>
      <c r="J234" s="19"/>
      <c r="K234" s="26">
        <v>0</v>
      </c>
      <c r="L234" s="26">
        <v>1</v>
      </c>
      <c r="M234" s="19"/>
      <c r="N234" s="26">
        <v>1</v>
      </c>
      <c r="O234" s="19">
        <v>1</v>
      </c>
      <c r="P234" s="19"/>
      <c r="Q234" s="19">
        <v>2</v>
      </c>
      <c r="R234" s="19">
        <v>5</v>
      </c>
      <c r="S234" s="19"/>
      <c r="T234" s="22">
        <v>0</v>
      </c>
      <c r="U234" s="22">
        <v>0</v>
      </c>
      <c r="V234" s="19"/>
      <c r="W234" s="19">
        <v>1</v>
      </c>
      <c r="X234" s="19">
        <v>0</v>
      </c>
      <c r="Y234" s="19"/>
      <c r="Z234" s="22">
        <v>0</v>
      </c>
      <c r="AA234" s="22">
        <v>0</v>
      </c>
      <c r="AB234" s="19"/>
      <c r="AC234" s="4">
        <f>+Q234+N234+K234+H234+E234+B234+T234+W234+Z234</f>
        <v>5</v>
      </c>
      <c r="AD234" s="4">
        <f>+R234+O234+L234+I234+F234+C234+U234+X234+AA234</f>
        <v>11</v>
      </c>
    </row>
    <row r="235" spans="1:30" s="21" customFormat="1" ht="12.75">
      <c r="A235" s="24" t="s">
        <v>67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  <c r="AD235" s="38"/>
    </row>
    <row r="236" spans="1:30" s="24" customFormat="1" ht="12.75">
      <c r="A236" s="21" t="s">
        <v>71</v>
      </c>
      <c r="B236" s="26">
        <v>0</v>
      </c>
      <c r="C236" s="19">
        <v>0</v>
      </c>
      <c r="D236" s="19"/>
      <c r="E236" s="26">
        <v>3</v>
      </c>
      <c r="F236" s="19">
        <v>22</v>
      </c>
      <c r="G236" s="19"/>
      <c r="H236" s="25">
        <v>0</v>
      </c>
      <c r="I236" s="22">
        <v>0</v>
      </c>
      <c r="J236" s="19"/>
      <c r="K236" s="26">
        <v>1</v>
      </c>
      <c r="L236" s="26">
        <v>2</v>
      </c>
      <c r="M236" s="19"/>
      <c r="N236" s="26">
        <v>1</v>
      </c>
      <c r="O236" s="19">
        <v>5</v>
      </c>
      <c r="P236" s="19"/>
      <c r="Q236" s="19">
        <v>9</v>
      </c>
      <c r="R236" s="19">
        <v>34</v>
      </c>
      <c r="S236" s="19"/>
      <c r="T236" s="22">
        <v>0</v>
      </c>
      <c r="U236" s="22">
        <v>0</v>
      </c>
      <c r="V236" s="19"/>
      <c r="W236" s="19">
        <v>0</v>
      </c>
      <c r="X236" s="19">
        <v>1</v>
      </c>
      <c r="Y236" s="19"/>
      <c r="Z236" s="22">
        <v>0</v>
      </c>
      <c r="AA236" s="22">
        <v>3</v>
      </c>
      <c r="AB236" s="19"/>
      <c r="AC236" s="4">
        <f>+Q236+N236+K236+H236+E236+B236+T236+W236+Z236</f>
        <v>14</v>
      </c>
      <c r="AD236" s="4">
        <f>+R236+O236+L236+I236+F236+C236+U236+X236+AA236</f>
        <v>67</v>
      </c>
    </row>
    <row r="237" spans="1:30" s="31" customFormat="1" ht="12.75" customHeight="1">
      <c r="A237" s="9" t="s">
        <v>75</v>
      </c>
      <c r="B237" s="31">
        <f>+B236+B230+B228+B234+B232</f>
        <v>2</v>
      </c>
      <c r="C237" s="31">
        <f>+C236+C230+C228+C234+C232</f>
        <v>5</v>
      </c>
      <c r="E237" s="31">
        <f>+E236+E230+E228+E234+E232</f>
        <v>5</v>
      </c>
      <c r="F237" s="31">
        <f>+F236+F230+F228+F234+F232</f>
        <v>29</v>
      </c>
      <c r="H237" s="31">
        <f>+H236+H230+H228+H234+H232</f>
        <v>0</v>
      </c>
      <c r="I237" s="31">
        <f>+I236+I230+I228+I234+I232</f>
        <v>0</v>
      </c>
      <c r="K237" s="31">
        <f>+K236+K230+K228+K234+K232</f>
        <v>2</v>
      </c>
      <c r="L237" s="31">
        <f>+L236+L230+L228+L234+L232</f>
        <v>6</v>
      </c>
      <c r="N237" s="31">
        <f>+N236+N230+N228+N234+N232</f>
        <v>2</v>
      </c>
      <c r="O237" s="31">
        <f>+O236+O230+O228+O234+O232</f>
        <v>7</v>
      </c>
      <c r="Q237" s="31">
        <f>+Q236+Q230+Q228+Q234+Q232</f>
        <v>22</v>
      </c>
      <c r="R237" s="31">
        <f>+R236+R230+R228+R234+R232</f>
        <v>56</v>
      </c>
      <c r="T237" s="31">
        <f>+T236+T230+T228+T234+T232</f>
        <v>0</v>
      </c>
      <c r="U237" s="31">
        <f>+U236+U230+U228+U234+U232</f>
        <v>0</v>
      </c>
      <c r="W237" s="31">
        <f>+W236+W230+W228+W234+W232</f>
        <v>2</v>
      </c>
      <c r="X237" s="31">
        <f>+X236+X230+X228+X234+X232</f>
        <v>1</v>
      </c>
      <c r="Z237" s="31">
        <f>+Z236+Z230+Z228+Z234+Z232</f>
        <v>0</v>
      </c>
      <c r="AA237" s="31">
        <f>+AA236+AA230+AA228+AA234+AA232</f>
        <v>4</v>
      </c>
      <c r="AC237" s="4">
        <f>SUM(AC228:AC236)</f>
        <v>35</v>
      </c>
      <c r="AD237" s="4">
        <f>SUM(AD228:AD236)</f>
        <v>108</v>
      </c>
    </row>
    <row r="238" spans="1:30" s="21" customFormat="1" ht="18" customHeight="1">
      <c r="A238" s="29" t="s">
        <v>72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8"/>
      <c r="AD238" s="38"/>
    </row>
    <row r="239" spans="1:30" s="24" customFormat="1" ht="12.75">
      <c r="A239" s="21" t="s">
        <v>49</v>
      </c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8"/>
      <c r="AD239" s="38"/>
    </row>
    <row r="240" spans="1:30" s="21" customFormat="1" ht="12.75">
      <c r="A240" s="24" t="s">
        <v>33</v>
      </c>
      <c r="B240" s="19">
        <v>0</v>
      </c>
      <c r="C240" s="19">
        <v>0</v>
      </c>
      <c r="D240" s="19"/>
      <c r="E240" s="26">
        <v>0</v>
      </c>
      <c r="F240" s="19">
        <v>0</v>
      </c>
      <c r="G240" s="19"/>
      <c r="H240" s="25">
        <v>0</v>
      </c>
      <c r="I240" s="22">
        <v>0</v>
      </c>
      <c r="J240" s="19"/>
      <c r="K240" s="19">
        <v>0</v>
      </c>
      <c r="L240" s="19">
        <v>0</v>
      </c>
      <c r="M240" s="19"/>
      <c r="N240" s="19">
        <v>0</v>
      </c>
      <c r="O240" s="19">
        <v>0</v>
      </c>
      <c r="P240" s="19"/>
      <c r="Q240" s="26">
        <v>0</v>
      </c>
      <c r="R240" s="19">
        <v>0</v>
      </c>
      <c r="S240" s="19"/>
      <c r="T240" s="22">
        <v>0</v>
      </c>
      <c r="U240" s="22">
        <v>0</v>
      </c>
      <c r="V240" s="19"/>
      <c r="W240" s="19">
        <v>0</v>
      </c>
      <c r="X240" s="19">
        <v>0</v>
      </c>
      <c r="Y240" s="19"/>
      <c r="Z240" s="22">
        <v>0</v>
      </c>
      <c r="AA240" s="22">
        <v>0</v>
      </c>
      <c r="AB240" s="19"/>
      <c r="AC240" s="4">
        <f>+Q240+N240+K240+H240+E240+B240+T240+W240+Z240</f>
        <v>0</v>
      </c>
      <c r="AD240" s="4">
        <f>+R240+O240+L240+I240+F240+C240+U240+X240+AA240</f>
        <v>0</v>
      </c>
    </row>
    <row r="241" spans="1:30" s="24" customFormat="1" ht="12.75">
      <c r="A241" s="21" t="s">
        <v>121</v>
      </c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8"/>
      <c r="AD241" s="38"/>
    </row>
    <row r="242" spans="1:30" s="21" customFormat="1" ht="12.75">
      <c r="A242" s="24" t="s">
        <v>33</v>
      </c>
      <c r="B242" s="19">
        <v>0</v>
      </c>
      <c r="C242" s="19">
        <v>1</v>
      </c>
      <c r="D242" s="19"/>
      <c r="E242" s="26">
        <v>0</v>
      </c>
      <c r="F242" s="19">
        <v>3</v>
      </c>
      <c r="G242" s="19"/>
      <c r="H242" s="25">
        <v>0</v>
      </c>
      <c r="I242" s="22">
        <v>0</v>
      </c>
      <c r="J242" s="19"/>
      <c r="K242" s="19">
        <v>0</v>
      </c>
      <c r="L242" s="19">
        <v>1</v>
      </c>
      <c r="M242" s="19"/>
      <c r="N242" s="19">
        <v>0</v>
      </c>
      <c r="O242" s="19">
        <v>2</v>
      </c>
      <c r="P242" s="19"/>
      <c r="Q242" s="26">
        <v>2</v>
      </c>
      <c r="R242" s="19">
        <v>23</v>
      </c>
      <c r="S242" s="19"/>
      <c r="T242" s="22">
        <v>0</v>
      </c>
      <c r="U242" s="22">
        <v>0</v>
      </c>
      <c r="V242" s="19"/>
      <c r="W242" s="19">
        <v>0</v>
      </c>
      <c r="X242" s="19">
        <v>0</v>
      </c>
      <c r="Y242" s="19"/>
      <c r="Z242" s="22">
        <v>0</v>
      </c>
      <c r="AA242" s="22">
        <v>1</v>
      </c>
      <c r="AB242" s="19"/>
      <c r="AC242" s="4">
        <f>+Q242+N242+K242+H242+E242+B242+T242+W242+Z242</f>
        <v>2</v>
      </c>
      <c r="AD242" s="4">
        <f>+R242+O242+L242+I242+F242+C242+U242+X242+AA242</f>
        <v>31</v>
      </c>
    </row>
    <row r="243" spans="1:30" s="21" customFormat="1" ht="12.75">
      <c r="A243" s="24" t="s">
        <v>51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  <c r="AD243" s="38"/>
    </row>
    <row r="244" spans="1:30" s="24" customFormat="1" ht="12.75">
      <c r="A244" s="21" t="s">
        <v>33</v>
      </c>
      <c r="B244" s="19">
        <v>0</v>
      </c>
      <c r="C244" s="19">
        <v>0</v>
      </c>
      <c r="D244" s="19"/>
      <c r="E244" s="26">
        <v>0</v>
      </c>
      <c r="F244" s="19">
        <v>3</v>
      </c>
      <c r="G244" s="19"/>
      <c r="H244" s="25">
        <v>0</v>
      </c>
      <c r="I244" s="22">
        <v>0</v>
      </c>
      <c r="J244" s="19"/>
      <c r="K244" s="19">
        <v>0</v>
      </c>
      <c r="L244" s="19">
        <v>1</v>
      </c>
      <c r="M244" s="19"/>
      <c r="N244" s="26">
        <v>0</v>
      </c>
      <c r="O244" s="19">
        <v>0</v>
      </c>
      <c r="P244" s="19"/>
      <c r="Q244" s="19">
        <v>4</v>
      </c>
      <c r="R244" s="19">
        <v>15</v>
      </c>
      <c r="S244" s="19"/>
      <c r="T244" s="22">
        <v>0</v>
      </c>
      <c r="U244" s="22">
        <v>0</v>
      </c>
      <c r="V244" s="19"/>
      <c r="W244" s="19">
        <v>0</v>
      </c>
      <c r="X244" s="19">
        <v>0</v>
      </c>
      <c r="Y244" s="19"/>
      <c r="Z244" s="22">
        <v>0</v>
      </c>
      <c r="AA244" s="22">
        <v>0</v>
      </c>
      <c r="AB244" s="19"/>
      <c r="AC244" s="4">
        <f>+Q244+N244+K244+H244+E244+B244+T244+W244+Z244</f>
        <v>4</v>
      </c>
      <c r="AD244" s="4">
        <f>+R244+O244+L244+I244+F244+C244+U244+X244+AA244</f>
        <v>19</v>
      </c>
    </row>
    <row r="245" spans="1:30" s="21" customFormat="1" ht="12.75">
      <c r="A245" s="24" t="s">
        <v>50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  <c r="AD245" s="38"/>
    </row>
    <row r="246" spans="1:30" s="24" customFormat="1" ht="12.75">
      <c r="A246" s="21" t="s">
        <v>33</v>
      </c>
      <c r="B246" s="19">
        <v>0</v>
      </c>
      <c r="C246" s="19">
        <v>0</v>
      </c>
      <c r="D246" s="19"/>
      <c r="E246" s="26">
        <v>0</v>
      </c>
      <c r="F246" s="19">
        <v>0</v>
      </c>
      <c r="G246" s="19"/>
      <c r="H246" s="25">
        <v>0</v>
      </c>
      <c r="I246" s="22">
        <v>0</v>
      </c>
      <c r="J246" s="19"/>
      <c r="K246" s="19">
        <v>0</v>
      </c>
      <c r="L246" s="19">
        <v>0</v>
      </c>
      <c r="M246" s="19"/>
      <c r="N246" s="26">
        <v>0</v>
      </c>
      <c r="O246" s="19">
        <v>0</v>
      </c>
      <c r="P246" s="19"/>
      <c r="Q246" s="26">
        <v>0</v>
      </c>
      <c r="R246" s="19">
        <v>0</v>
      </c>
      <c r="S246" s="19"/>
      <c r="T246" s="22">
        <v>0</v>
      </c>
      <c r="U246" s="22">
        <v>0</v>
      </c>
      <c r="V246" s="19"/>
      <c r="W246" s="19">
        <v>0</v>
      </c>
      <c r="X246" s="19">
        <v>0</v>
      </c>
      <c r="Y246" s="19"/>
      <c r="Z246" s="22">
        <v>0</v>
      </c>
      <c r="AA246" s="22">
        <v>0</v>
      </c>
      <c r="AB246" s="19"/>
      <c r="AC246" s="4">
        <f>+Q246+N246+K246+H246+E246+B246+T246+W246+Z246</f>
        <v>0</v>
      </c>
      <c r="AD246" s="4">
        <f>+R246+O246+L246+I246+F246+C246+U246+X246+AA246</f>
        <v>0</v>
      </c>
    </row>
    <row r="247" spans="1:30" s="21" customFormat="1" ht="12.75">
      <c r="A247" s="24" t="s">
        <v>52</v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20"/>
      <c r="AD247" s="20"/>
    </row>
    <row r="248" spans="1:30" s="24" customFormat="1" ht="12.75">
      <c r="A248" s="21" t="s">
        <v>33</v>
      </c>
      <c r="B248" s="22">
        <v>0</v>
      </c>
      <c r="C248" s="22">
        <v>0</v>
      </c>
      <c r="D248" s="22"/>
      <c r="E248" s="26">
        <v>0</v>
      </c>
      <c r="F248" s="19">
        <v>0</v>
      </c>
      <c r="G248" s="22"/>
      <c r="H248" s="25">
        <v>0</v>
      </c>
      <c r="I248" s="22">
        <v>0</v>
      </c>
      <c r="J248" s="22"/>
      <c r="K248" s="22">
        <v>0</v>
      </c>
      <c r="L248" s="25">
        <v>0</v>
      </c>
      <c r="M248" s="22"/>
      <c r="N248" s="22">
        <v>0</v>
      </c>
      <c r="O248" s="25">
        <v>0</v>
      </c>
      <c r="P248" s="22"/>
      <c r="Q248" s="22">
        <v>0</v>
      </c>
      <c r="R248" s="25">
        <v>0</v>
      </c>
      <c r="S248" s="22"/>
      <c r="T248" s="22">
        <v>0</v>
      </c>
      <c r="U248" s="22">
        <v>0</v>
      </c>
      <c r="V248" s="22"/>
      <c r="W248" s="19">
        <v>0</v>
      </c>
      <c r="X248" s="19">
        <v>0</v>
      </c>
      <c r="Y248" s="19"/>
      <c r="Z248" s="22">
        <v>0</v>
      </c>
      <c r="AA248" s="22">
        <v>0</v>
      </c>
      <c r="AB248" s="22"/>
      <c r="AC248" s="4">
        <f>+Q248+N248+K248+H248+E248+B248+T248+W248+Z248</f>
        <v>0</v>
      </c>
      <c r="AD248" s="4">
        <f>+R248+O248+L248+I248+F248+C248+U248+X248+AA248</f>
        <v>0</v>
      </c>
    </row>
    <row r="249" spans="1:30" s="21" customFormat="1" ht="12.75">
      <c r="A249" s="24" t="s">
        <v>122</v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20"/>
      <c r="AD249" s="20"/>
    </row>
    <row r="250" spans="1:30" s="24" customFormat="1" ht="12.75">
      <c r="A250" s="21" t="s">
        <v>33</v>
      </c>
      <c r="B250" s="22">
        <v>0</v>
      </c>
      <c r="C250" s="22">
        <v>0</v>
      </c>
      <c r="D250" s="22"/>
      <c r="E250" s="26">
        <v>0</v>
      </c>
      <c r="F250" s="19">
        <v>0</v>
      </c>
      <c r="G250" s="22"/>
      <c r="H250" s="25">
        <v>0</v>
      </c>
      <c r="I250" s="22">
        <v>0</v>
      </c>
      <c r="J250" s="22"/>
      <c r="K250" s="22">
        <v>0</v>
      </c>
      <c r="L250" s="25">
        <v>0</v>
      </c>
      <c r="M250" s="22"/>
      <c r="N250" s="22">
        <v>0</v>
      </c>
      <c r="O250" s="25">
        <v>0</v>
      </c>
      <c r="P250" s="22"/>
      <c r="Q250" s="22">
        <v>0</v>
      </c>
      <c r="R250" s="25">
        <v>0</v>
      </c>
      <c r="S250" s="22"/>
      <c r="T250" s="22">
        <v>0</v>
      </c>
      <c r="U250" s="22">
        <v>0</v>
      </c>
      <c r="V250" s="22"/>
      <c r="W250" s="19">
        <v>0</v>
      </c>
      <c r="X250" s="19">
        <v>0</v>
      </c>
      <c r="Y250" s="19"/>
      <c r="Z250" s="22">
        <v>0</v>
      </c>
      <c r="AA250" s="22">
        <v>0</v>
      </c>
      <c r="AB250" s="22"/>
      <c r="AC250" s="4">
        <f>+Q250+N250+K250+H250+E250+B250+T250+W250+Z250</f>
        <v>0</v>
      </c>
      <c r="AD250" s="4">
        <f>+R250+O250+L250+I250+F250+C250+U250+X250+AA250</f>
        <v>0</v>
      </c>
    </row>
    <row r="251" spans="1:30" s="21" customFormat="1" ht="12.75">
      <c r="A251" s="24" t="s">
        <v>123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8"/>
      <c r="AD251" s="38"/>
    </row>
    <row r="252" spans="1:30" s="24" customFormat="1" ht="12.75">
      <c r="A252" s="21" t="s">
        <v>33</v>
      </c>
      <c r="B252" s="19">
        <v>0</v>
      </c>
      <c r="C252" s="19">
        <v>0</v>
      </c>
      <c r="D252" s="19"/>
      <c r="E252" s="26">
        <v>0</v>
      </c>
      <c r="F252" s="19">
        <v>0</v>
      </c>
      <c r="G252" s="19"/>
      <c r="H252" s="25">
        <v>0</v>
      </c>
      <c r="I252" s="22">
        <v>0</v>
      </c>
      <c r="J252" s="19"/>
      <c r="K252" s="19">
        <v>0</v>
      </c>
      <c r="L252" s="19">
        <v>0</v>
      </c>
      <c r="M252" s="19"/>
      <c r="N252" s="19">
        <v>0</v>
      </c>
      <c r="O252" s="19">
        <v>0</v>
      </c>
      <c r="P252" s="19"/>
      <c r="Q252" s="26">
        <v>0</v>
      </c>
      <c r="R252" s="19">
        <v>0</v>
      </c>
      <c r="S252" s="19"/>
      <c r="T252" s="22">
        <v>0</v>
      </c>
      <c r="U252" s="22">
        <v>0</v>
      </c>
      <c r="V252" s="19"/>
      <c r="W252" s="19">
        <v>0</v>
      </c>
      <c r="X252" s="19">
        <v>0</v>
      </c>
      <c r="Y252" s="19"/>
      <c r="Z252" s="22">
        <v>0</v>
      </c>
      <c r="AA252" s="22">
        <v>0</v>
      </c>
      <c r="AB252" s="19"/>
      <c r="AC252" s="4">
        <f>+Q252+N252+K252+H252+E252+B252+T252+W252+Z252</f>
        <v>0</v>
      </c>
      <c r="AD252" s="4">
        <f>+R252+O252+L252+I252+F252+C252+U252+X252+AA252</f>
        <v>0</v>
      </c>
    </row>
    <row r="253" spans="1:30" s="24" customFormat="1" ht="12.75">
      <c r="A253" s="24" t="s">
        <v>162</v>
      </c>
      <c r="B253" s="19"/>
      <c r="C253" s="19"/>
      <c r="D253" s="19"/>
      <c r="E253" s="26"/>
      <c r="F253" s="19"/>
      <c r="G253" s="19"/>
      <c r="H253" s="25"/>
      <c r="I253" s="22"/>
      <c r="J253" s="19"/>
      <c r="K253" s="19"/>
      <c r="L253" s="19"/>
      <c r="M253" s="19"/>
      <c r="N253" s="19"/>
      <c r="O253" s="19"/>
      <c r="P253" s="19"/>
      <c r="Q253" s="26"/>
      <c r="R253" s="19"/>
      <c r="S253" s="19"/>
      <c r="T253" s="22"/>
      <c r="U253" s="22"/>
      <c r="V253" s="19"/>
      <c r="W253" s="19"/>
      <c r="X253" s="19"/>
      <c r="Y253" s="19"/>
      <c r="Z253" s="22"/>
      <c r="AA253" s="22"/>
      <c r="AB253" s="19"/>
      <c r="AC253" s="4"/>
      <c r="AD253" s="4"/>
    </row>
    <row r="254" spans="1:30" s="24" customFormat="1" ht="12.75">
      <c r="A254" s="24" t="s">
        <v>163</v>
      </c>
      <c r="B254" s="19">
        <v>0</v>
      </c>
      <c r="C254" s="19">
        <v>0</v>
      </c>
      <c r="D254" s="19"/>
      <c r="E254" s="26">
        <v>0</v>
      </c>
      <c r="F254" s="19">
        <v>1</v>
      </c>
      <c r="G254" s="19"/>
      <c r="H254" s="25">
        <v>0</v>
      </c>
      <c r="I254" s="22">
        <v>0</v>
      </c>
      <c r="J254" s="19"/>
      <c r="K254" s="19">
        <v>0</v>
      </c>
      <c r="L254" s="19">
        <v>0</v>
      </c>
      <c r="M254" s="19"/>
      <c r="N254" s="19">
        <v>0</v>
      </c>
      <c r="O254" s="19">
        <v>0</v>
      </c>
      <c r="P254" s="19"/>
      <c r="Q254" s="26">
        <v>0</v>
      </c>
      <c r="R254" s="19">
        <v>4</v>
      </c>
      <c r="S254" s="19"/>
      <c r="T254" s="22">
        <v>0</v>
      </c>
      <c r="U254" s="22">
        <v>0</v>
      </c>
      <c r="V254" s="19"/>
      <c r="W254" s="19">
        <v>0</v>
      </c>
      <c r="X254" s="19">
        <v>0</v>
      </c>
      <c r="Y254" s="19"/>
      <c r="Z254" s="22">
        <v>0</v>
      </c>
      <c r="AA254" s="22">
        <v>0</v>
      </c>
      <c r="AB254" s="19"/>
      <c r="AC254" s="4">
        <f>+Q254+N254+K254+H254+E254+B254+T254+W254+Z254</f>
        <v>0</v>
      </c>
      <c r="AD254" s="4">
        <f>+R254+O254+L254+I254+F254+C254+U254+X254+AA254</f>
        <v>5</v>
      </c>
    </row>
    <row r="255" spans="1:30" s="21" customFormat="1" ht="12.75">
      <c r="A255" s="24" t="s">
        <v>124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  <c r="AD255" s="38"/>
    </row>
    <row r="256" spans="1:30" s="24" customFormat="1" ht="12.75">
      <c r="A256" s="21" t="s">
        <v>33</v>
      </c>
      <c r="B256" s="19">
        <v>0</v>
      </c>
      <c r="C256" s="19">
        <v>0</v>
      </c>
      <c r="D256" s="19"/>
      <c r="E256" s="26">
        <v>0</v>
      </c>
      <c r="F256" s="19">
        <v>7</v>
      </c>
      <c r="G256" s="19"/>
      <c r="H256" s="25">
        <v>0</v>
      </c>
      <c r="I256" s="22">
        <v>0</v>
      </c>
      <c r="J256" s="19"/>
      <c r="K256" s="19">
        <v>0</v>
      </c>
      <c r="L256" s="19">
        <v>0</v>
      </c>
      <c r="M256" s="19"/>
      <c r="N256" s="19">
        <v>0</v>
      </c>
      <c r="O256" s="19">
        <v>0</v>
      </c>
      <c r="P256" s="19"/>
      <c r="Q256" s="26">
        <v>1</v>
      </c>
      <c r="R256" s="19">
        <v>14</v>
      </c>
      <c r="S256" s="19"/>
      <c r="T256" s="22">
        <v>0</v>
      </c>
      <c r="U256" s="22">
        <v>0</v>
      </c>
      <c r="V256" s="19"/>
      <c r="W256" s="19">
        <v>0</v>
      </c>
      <c r="X256" s="19">
        <v>1</v>
      </c>
      <c r="Y256" s="19"/>
      <c r="Z256" s="22">
        <v>0</v>
      </c>
      <c r="AA256" s="22">
        <v>0</v>
      </c>
      <c r="AB256" s="19"/>
      <c r="AC256" s="4">
        <f>+Q256+N256+K256+H256+E256+B256+T256+W256+Z256</f>
        <v>1</v>
      </c>
      <c r="AD256" s="4">
        <f>+R256+O256+L256+I256+F256+C256+U256+X256+AA256</f>
        <v>22</v>
      </c>
    </row>
    <row r="257" spans="1:30" s="30" customFormat="1" ht="12.75">
      <c r="A257" s="27" t="s">
        <v>56</v>
      </c>
      <c r="B257" s="31">
        <f>SUM(B240:B256)</f>
        <v>0</v>
      </c>
      <c r="C257" s="31">
        <f>SUM(C240:C256)</f>
        <v>1</v>
      </c>
      <c r="D257" s="31"/>
      <c r="E257" s="31">
        <f>SUM(E240:E256)</f>
        <v>0</v>
      </c>
      <c r="F257" s="31">
        <f>SUM(F240:F256)</f>
        <v>14</v>
      </c>
      <c r="G257" s="31"/>
      <c r="H257" s="31">
        <f>SUM(H240:H256)</f>
        <v>0</v>
      </c>
      <c r="I257" s="31">
        <f>SUM(I240:I256)</f>
        <v>0</v>
      </c>
      <c r="J257" s="31"/>
      <c r="K257" s="31">
        <f>SUM(K240:K256)</f>
        <v>0</v>
      </c>
      <c r="L257" s="31">
        <f>SUM(L240:L256)</f>
        <v>2</v>
      </c>
      <c r="M257" s="31"/>
      <c r="N257" s="31">
        <f>SUM(N240:N256)</f>
        <v>0</v>
      </c>
      <c r="O257" s="31">
        <f>SUM(O240:O256)</f>
        <v>2</v>
      </c>
      <c r="P257" s="31"/>
      <c r="Q257" s="31">
        <f>SUM(Q240:Q256)</f>
        <v>7</v>
      </c>
      <c r="R257" s="31">
        <f>SUM(R240:R256)</f>
        <v>56</v>
      </c>
      <c r="S257" s="31"/>
      <c r="T257" s="31">
        <f>SUM(T240:T256)</f>
        <v>0</v>
      </c>
      <c r="U257" s="31">
        <f>SUM(U240:U256)</f>
        <v>0</v>
      </c>
      <c r="V257" s="31"/>
      <c r="W257" s="31">
        <f>SUM(W240:W256)</f>
        <v>0</v>
      </c>
      <c r="X257" s="31">
        <f>SUM(X240:X256)</f>
        <v>1</v>
      </c>
      <c r="Y257" s="31"/>
      <c r="Z257" s="31">
        <f>SUM(Z240:Z256)</f>
        <v>0</v>
      </c>
      <c r="AA257" s="31">
        <f>SUM(AA240:AA256)</f>
        <v>1</v>
      </c>
      <c r="AB257" s="31"/>
      <c r="AC257" s="31">
        <f>SUM(AC240:AC256)</f>
        <v>7</v>
      </c>
      <c r="AD257" s="31">
        <f>SUM(AD240:AD256)</f>
        <v>77</v>
      </c>
    </row>
    <row r="258" spans="2:31" s="16" customFormat="1" ht="12.75"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5"/>
      <c r="AD258" s="35"/>
      <c r="AE258" s="14"/>
    </row>
    <row r="259" spans="1:256" s="29" customFormat="1" ht="12.75">
      <c r="A259" s="18" t="s">
        <v>53</v>
      </c>
      <c r="B259" s="29">
        <f>+B257+B237</f>
        <v>2</v>
      </c>
      <c r="C259" s="29">
        <f>+C257+C237</f>
        <v>6</v>
      </c>
      <c r="E259" s="29">
        <f>+E257+E237</f>
        <v>5</v>
      </c>
      <c r="F259" s="29">
        <f>+F257+F237</f>
        <v>43</v>
      </c>
      <c r="H259" s="29">
        <f>+H257+H237</f>
        <v>0</v>
      </c>
      <c r="I259" s="29">
        <f>+I257+I237</f>
        <v>0</v>
      </c>
      <c r="K259" s="29">
        <f>+K257+K237</f>
        <v>2</v>
      </c>
      <c r="L259" s="29">
        <f>+L257+L237</f>
        <v>8</v>
      </c>
      <c r="N259" s="29">
        <f>+N257+N237</f>
        <v>2</v>
      </c>
      <c r="O259" s="29">
        <f>+O257+O237</f>
        <v>9</v>
      </c>
      <c r="Q259" s="29">
        <f>+Q257+Q237</f>
        <v>29</v>
      </c>
      <c r="R259" s="29">
        <f>+R257+R237</f>
        <v>112</v>
      </c>
      <c r="T259" s="29">
        <f>+T257+T237</f>
        <v>0</v>
      </c>
      <c r="U259" s="29">
        <f>+U257+U237</f>
        <v>0</v>
      </c>
      <c r="W259" s="29">
        <f>+W257+W237</f>
        <v>2</v>
      </c>
      <c r="X259" s="29">
        <f>+X257+X237</f>
        <v>2</v>
      </c>
      <c r="Z259" s="29">
        <f>+Z257+Z237</f>
        <v>0</v>
      </c>
      <c r="AA259" s="29">
        <f>+AA257+AA237</f>
        <v>5</v>
      </c>
      <c r="AC259" s="4">
        <f>+AC257+AC237</f>
        <v>42</v>
      </c>
      <c r="AD259" s="4">
        <f>+AD257+AD237</f>
        <v>185</v>
      </c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256" s="16" customFormat="1" ht="12.75">
      <c r="A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  <c r="IT260" s="11"/>
      <c r="IU260" s="11"/>
      <c r="IV260" s="11"/>
    </row>
    <row r="261" spans="2:30" s="14" customFormat="1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S261" s="12"/>
      <c r="V261" s="12"/>
      <c r="Y261" s="12"/>
      <c r="AB261" s="12"/>
      <c r="AC261" s="13"/>
      <c r="AD261" s="13"/>
    </row>
    <row r="262" spans="1:30" s="29" customFormat="1" ht="12.75">
      <c r="A262" s="18" t="s">
        <v>34</v>
      </c>
      <c r="B262" s="29">
        <f>+B126+B259+B213+B182+B109+B91+B19+B222</f>
        <v>445</v>
      </c>
      <c r="C262" s="29">
        <f>+C126+C259+C213+C182+C109+C91+C19+C222</f>
        <v>238</v>
      </c>
      <c r="E262" s="29">
        <f>+E126+E259+E213+E182+E109+E91+E19+E222</f>
        <v>51</v>
      </c>
      <c r="F262" s="29">
        <f>+F126+F259+F213+F182+F109+F91+F19+F222</f>
        <v>117</v>
      </c>
      <c r="H262" s="29">
        <f>+H126+H259+H213+H182+H109+H91+H19+H222</f>
        <v>1</v>
      </c>
      <c r="I262" s="29">
        <f>+I126+I259+I213+I182+I109+I91+I19+I222</f>
        <v>1</v>
      </c>
      <c r="K262" s="29">
        <f>+K126+K259+K213+K182+K109+K91+K19+K222</f>
        <v>17</v>
      </c>
      <c r="L262" s="29">
        <f>+L126+L259+L213+L182+L109+L91+L19+L222</f>
        <v>32</v>
      </c>
      <c r="N262" s="29">
        <f>+N126+N259+N213+N182+N109+N91+N19+N222</f>
        <v>24</v>
      </c>
      <c r="O262" s="29">
        <f>+O126+O259+O213+O182+O109+O91+O19+O222</f>
        <v>34</v>
      </c>
      <c r="Q262" s="29">
        <f>+Q126+Q259+Q213+Q182+Q109+Q91+Q19+Q222</f>
        <v>343</v>
      </c>
      <c r="R262" s="29">
        <f>+R126+R259+R213+R182+R109+R91+R19+R222</f>
        <v>435</v>
      </c>
      <c r="T262" s="29">
        <f>+T126+T259+T213+T182+T109+T91+T19+T222</f>
        <v>0</v>
      </c>
      <c r="U262" s="29">
        <f>+U126+U259+U213+U182+U109+U91+U19+U222</f>
        <v>2</v>
      </c>
      <c r="W262" s="29">
        <f>+W126+W259+W213+W182+W109+W91+W19+W222</f>
        <v>15</v>
      </c>
      <c r="X262" s="29">
        <f>+X126+X259+X213+X182+X109+X91+X19+X222</f>
        <v>9</v>
      </c>
      <c r="Z262" s="29">
        <f>+Z126+Z259+Z213+Z182+Z109+Z91+Z19+Z222</f>
        <v>6</v>
      </c>
      <c r="AA262" s="29">
        <f>+AA126+AA259+AA213+AA182+AA109+AA91+AA19+AA222</f>
        <v>18</v>
      </c>
      <c r="AC262" s="29">
        <f>+AC126+AC259+AC213+AC182+AC109+AC91+AC19+AC222</f>
        <v>902</v>
      </c>
      <c r="AD262" s="29">
        <f>+AD126+AD259+AD213+AD182+AD109+AD91+AD19+AD222</f>
        <v>886</v>
      </c>
    </row>
    <row r="263" spans="1:61" s="29" customFormat="1" ht="12.75">
      <c r="A263" s="18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32"/>
      <c r="AD263" s="32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</row>
    <row r="264" spans="1:61" s="29" customFormat="1" ht="12.75">
      <c r="A264" s="18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32">
        <f>+AC262+AD262</f>
        <v>1788</v>
      </c>
      <c r="AD264" s="32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</row>
    <row r="265" spans="1:30" s="21" customFormat="1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32"/>
      <c r="AD265" s="32"/>
    </row>
    <row r="266" spans="1:30" s="24" customFormat="1" ht="12.75">
      <c r="A266" s="21" t="s">
        <v>57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9"/>
      <c r="AD266" s="29"/>
    </row>
    <row r="267" spans="1:30" s="21" customFormat="1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32"/>
      <c r="AD267" s="32"/>
    </row>
    <row r="268" spans="1:30" s="24" customFormat="1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9"/>
      <c r="AD268" s="29"/>
    </row>
    <row r="269" spans="1:30" s="21" customFormat="1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32"/>
      <c r="AD269" s="32"/>
    </row>
    <row r="270" spans="29:30" s="14" customFormat="1" ht="12.75">
      <c r="AC270" s="16"/>
      <c r="AD270" s="16"/>
    </row>
    <row r="271" spans="18:30" s="14" customFormat="1" ht="12.75">
      <c r="R271" s="17" t="s">
        <v>35</v>
      </c>
      <c r="AC271" s="16"/>
      <c r="AD271" s="16"/>
    </row>
    <row r="272" spans="29:30" s="14" customFormat="1" ht="12.75">
      <c r="AC272" s="16"/>
      <c r="AD272" s="16"/>
    </row>
    <row r="273" spans="29:30" s="14" customFormat="1" ht="12.75">
      <c r="AC273" s="16"/>
      <c r="AD273" s="16"/>
    </row>
    <row r="274" spans="29:30" s="14" customFormat="1" ht="12.75">
      <c r="AC274" s="16"/>
      <c r="AD274" s="16"/>
    </row>
    <row r="275" spans="29:30" s="14" customFormat="1" ht="12.75">
      <c r="AC275" s="16"/>
      <c r="AD275" s="16"/>
    </row>
    <row r="276" spans="29:30" s="14" customFormat="1" ht="12.75">
      <c r="AC276" s="16"/>
      <c r="AD276" s="16"/>
    </row>
    <row r="277" spans="29:30" s="14" customFormat="1" ht="10.5" customHeight="1">
      <c r="AC277" s="16"/>
      <c r="AD277" s="16"/>
    </row>
    <row r="278" spans="1:30" s="14" customFormat="1" ht="12.75">
      <c r="A278" s="14" t="s">
        <v>35</v>
      </c>
      <c r="L278" s="14" t="s">
        <v>38</v>
      </c>
      <c r="AC278" s="16"/>
      <c r="AD278" s="16"/>
    </row>
    <row r="279" spans="29:30" s="14" customFormat="1" ht="12.75">
      <c r="AC279" s="16"/>
      <c r="AD279" s="16"/>
    </row>
    <row r="280" spans="29:30" s="14" customFormat="1" ht="12.75">
      <c r="AC280" s="16"/>
      <c r="AD280" s="16"/>
    </row>
    <row r="281" spans="29:30" s="14" customFormat="1" ht="12.75">
      <c r="AC281" s="16"/>
      <c r="AD281" s="16"/>
    </row>
    <row r="282" spans="29:30" s="14" customFormat="1" ht="12.75">
      <c r="AC282" s="16"/>
      <c r="AD282" s="16"/>
    </row>
    <row r="283" spans="29:30" s="14" customFormat="1" ht="12.75">
      <c r="AC283" s="16"/>
      <c r="AD283" s="16"/>
    </row>
    <row r="284" spans="29:30" s="14" customFormat="1" ht="12.75">
      <c r="AC284" s="16"/>
      <c r="AD284" s="16"/>
    </row>
    <row r="285" spans="29:30" s="14" customFormat="1" ht="12.75">
      <c r="AC285" s="16"/>
      <c r="AD285" s="16"/>
    </row>
    <row r="286" spans="29:30" s="14" customFormat="1" ht="12.75">
      <c r="AC286" s="16"/>
      <c r="AD286" s="16"/>
    </row>
    <row r="287" spans="29:30" s="14" customFormat="1" ht="12.75">
      <c r="AC287" s="16"/>
      <c r="AD287" s="16"/>
    </row>
    <row r="288" spans="29:30" s="14" customFormat="1" ht="12.75">
      <c r="AC288" s="16"/>
      <c r="AD288" s="16"/>
    </row>
    <row r="289" spans="29:30" s="14" customFormat="1" ht="12.75">
      <c r="AC289" s="16"/>
      <c r="AD289" s="16"/>
    </row>
    <row r="290" spans="29:30" s="14" customFormat="1" ht="12.75">
      <c r="AC290" s="16"/>
      <c r="AD290" s="16"/>
    </row>
    <row r="291" spans="1:30" s="14" customFormat="1" ht="12.75">
      <c r="A291" s="14" t="s">
        <v>36</v>
      </c>
      <c r="AC291" s="16"/>
      <c r="AD291" s="16"/>
    </row>
    <row r="292" spans="29:30" s="14" customFormat="1" ht="12.75">
      <c r="AC292" s="16"/>
      <c r="AD292" s="16"/>
    </row>
    <row r="293" spans="29:30" s="14" customFormat="1" ht="12.75">
      <c r="AC293" s="16"/>
      <c r="AD293" s="16"/>
    </row>
    <row r="294" spans="29:30" s="14" customFormat="1" ht="12.75">
      <c r="AC294" s="16"/>
      <c r="AD294" s="16"/>
    </row>
    <row r="295" spans="29:30" s="14" customFormat="1" ht="12.75">
      <c r="AC295" s="16"/>
      <c r="AD295" s="16"/>
    </row>
    <row r="296" spans="29:30" s="14" customFormat="1" ht="12.75">
      <c r="AC296" s="16"/>
      <c r="AD296" s="16"/>
    </row>
    <row r="297" spans="29:30" s="14" customFormat="1" ht="12.75">
      <c r="AC297" s="16"/>
      <c r="AD297" s="16"/>
    </row>
    <row r="298" spans="29:30" s="14" customFormat="1" ht="12.75">
      <c r="AC298" s="16"/>
      <c r="AD298" s="16"/>
    </row>
    <row r="299" spans="29:30" s="14" customFormat="1" ht="12.75">
      <c r="AC299" s="16"/>
      <c r="AD299" s="16"/>
    </row>
    <row r="300" spans="29:30" s="14" customFormat="1" ht="12.75">
      <c r="AC300" s="16"/>
      <c r="AD300" s="16"/>
    </row>
    <row r="301" spans="29:30" s="14" customFormat="1" ht="12.75">
      <c r="AC301" s="16"/>
      <c r="AD301" s="16"/>
    </row>
    <row r="302" spans="29:30" s="14" customFormat="1" ht="12.75">
      <c r="AC302" s="16"/>
      <c r="AD302" s="16"/>
    </row>
    <row r="303" spans="29:30" s="14" customFormat="1" ht="12.75">
      <c r="AC303" s="16"/>
      <c r="AD303" s="16"/>
    </row>
    <row r="304" spans="29:30" s="14" customFormat="1" ht="12.75">
      <c r="AC304" s="16"/>
      <c r="AD304" s="16"/>
    </row>
    <row r="305" spans="29:30" s="14" customFormat="1" ht="12.75">
      <c r="AC305" s="16"/>
      <c r="AD305" s="16"/>
    </row>
    <row r="306" spans="29:30" s="14" customFormat="1" ht="12.75">
      <c r="AC306" s="16"/>
      <c r="AD306" s="16"/>
    </row>
    <row r="307" spans="29:30" s="14" customFormat="1" ht="12.75">
      <c r="AC307" s="16"/>
      <c r="AD307" s="16"/>
    </row>
    <row r="308" spans="29:30" s="14" customFormat="1" ht="12.75">
      <c r="AC308" s="16"/>
      <c r="AD308" s="16"/>
    </row>
    <row r="309" spans="29:30" s="14" customFormat="1" ht="12.75">
      <c r="AC309" s="16"/>
      <c r="AD309" s="16"/>
    </row>
    <row r="310" spans="29:30" s="14" customFormat="1" ht="12.75">
      <c r="AC310" s="16"/>
      <c r="AD310" s="16"/>
    </row>
    <row r="311" spans="29:30" s="14" customFormat="1" ht="12.75">
      <c r="AC311" s="16"/>
      <c r="AD311" s="16"/>
    </row>
    <row r="312" spans="29:30" s="14" customFormat="1" ht="12.75">
      <c r="AC312" s="16"/>
      <c r="AD312" s="16"/>
    </row>
    <row r="313" spans="29:30" s="14" customFormat="1" ht="12.75">
      <c r="AC313" s="16"/>
      <c r="AD313" s="16"/>
    </row>
    <row r="314" spans="29:30" s="14" customFormat="1" ht="12.75">
      <c r="AC314" s="16"/>
      <c r="AD314" s="16"/>
    </row>
    <row r="315" spans="29:30" s="14" customFormat="1" ht="12.75">
      <c r="AC315" s="16"/>
      <c r="AD315" s="16"/>
    </row>
    <row r="316" spans="29:30" s="14" customFormat="1" ht="12.75">
      <c r="AC316" s="16"/>
      <c r="AD316" s="16"/>
    </row>
    <row r="317" spans="29:30" s="14" customFormat="1" ht="12.75">
      <c r="AC317" s="16"/>
      <c r="AD317" s="16"/>
    </row>
    <row r="318" spans="29:30" s="14" customFormat="1" ht="12.75">
      <c r="AC318" s="16"/>
      <c r="AD318" s="16"/>
    </row>
    <row r="319" spans="29:30" s="14" customFormat="1" ht="12.75">
      <c r="AC319" s="16"/>
      <c r="AD319" s="16"/>
    </row>
    <row r="320" spans="29:30" s="14" customFormat="1" ht="12.75">
      <c r="AC320" s="16"/>
      <c r="AD320" s="16"/>
    </row>
    <row r="321" spans="29:30" s="14" customFormat="1" ht="12.75">
      <c r="AC321" s="16"/>
      <c r="AD321" s="16"/>
    </row>
    <row r="322" spans="29:30" s="14" customFormat="1" ht="12.75">
      <c r="AC322" s="16"/>
      <c r="AD322" s="16"/>
    </row>
    <row r="323" spans="29:30" s="14" customFormat="1" ht="12.75">
      <c r="AC323" s="16"/>
      <c r="AD323" s="16"/>
    </row>
    <row r="324" spans="29:30" s="14" customFormat="1" ht="12.75">
      <c r="AC324" s="16"/>
      <c r="AD324" s="16"/>
    </row>
    <row r="325" spans="29:30" s="14" customFormat="1" ht="12.75">
      <c r="AC325" s="16"/>
      <c r="AD325" s="16"/>
    </row>
    <row r="326" spans="29:30" s="14" customFormat="1" ht="12.75">
      <c r="AC326" s="16"/>
      <c r="AD326" s="16"/>
    </row>
    <row r="327" spans="29:30" s="14" customFormat="1" ht="12.75">
      <c r="AC327" s="16"/>
      <c r="AD327" s="16"/>
    </row>
    <row r="328" spans="29:30" s="14" customFormat="1" ht="12.75">
      <c r="AC328" s="16"/>
      <c r="AD328" s="16"/>
    </row>
    <row r="329" spans="29:30" s="14" customFormat="1" ht="12.75">
      <c r="AC329" s="16"/>
      <c r="AD329" s="16"/>
    </row>
    <row r="330" spans="29:30" s="14" customFormat="1" ht="12.75">
      <c r="AC330" s="16"/>
      <c r="AD330" s="16"/>
    </row>
    <row r="331" spans="29:30" s="14" customFormat="1" ht="12.75">
      <c r="AC331" s="16"/>
      <c r="AD331" s="16"/>
    </row>
    <row r="332" spans="29:30" s="14" customFormat="1" ht="12.75">
      <c r="AC332" s="16"/>
      <c r="AD332" s="16"/>
    </row>
    <row r="333" spans="29:30" s="14" customFormat="1" ht="12.75">
      <c r="AC333" s="16"/>
      <c r="AD333" s="16"/>
    </row>
    <row r="334" spans="29:30" s="14" customFormat="1" ht="12.75">
      <c r="AC334" s="16"/>
      <c r="AD334" s="16"/>
    </row>
    <row r="335" spans="29:30" s="14" customFormat="1" ht="12.75">
      <c r="AC335" s="16"/>
      <c r="AD335" s="16"/>
    </row>
    <row r="336" spans="29:30" s="14" customFormat="1" ht="12.75">
      <c r="AC336" s="16"/>
      <c r="AD336" s="16"/>
    </row>
    <row r="337" spans="29:30" s="14" customFormat="1" ht="12.75">
      <c r="AC337" s="16"/>
      <c r="AD337" s="16"/>
    </row>
    <row r="338" spans="29:30" s="14" customFormat="1" ht="12.75">
      <c r="AC338" s="16"/>
      <c r="AD338" s="16"/>
    </row>
    <row r="339" spans="29:30" s="14" customFormat="1" ht="12.75">
      <c r="AC339" s="16"/>
      <c r="AD339" s="16"/>
    </row>
    <row r="340" spans="29:30" s="14" customFormat="1" ht="12.75">
      <c r="AC340" s="16"/>
      <c r="AD340" s="16"/>
    </row>
    <row r="341" spans="29:30" s="14" customFormat="1" ht="12.75">
      <c r="AC341" s="16"/>
      <c r="AD341" s="16"/>
    </row>
    <row r="342" spans="29:30" s="14" customFormat="1" ht="12.75">
      <c r="AC342" s="16"/>
      <c r="AD342" s="16"/>
    </row>
    <row r="343" spans="29:30" s="14" customFormat="1" ht="12.75">
      <c r="AC343" s="16"/>
      <c r="AD343" s="16"/>
    </row>
    <row r="344" spans="29:30" s="14" customFormat="1" ht="12.75">
      <c r="AC344" s="16"/>
      <c r="AD344" s="16"/>
    </row>
    <row r="345" spans="29:30" s="14" customFormat="1" ht="12.75">
      <c r="AC345" s="16"/>
      <c r="AD345" s="16"/>
    </row>
    <row r="346" spans="29:30" s="14" customFormat="1" ht="12.75">
      <c r="AC346" s="16"/>
      <c r="AD346" s="16"/>
    </row>
    <row r="347" spans="29:30" s="14" customFormat="1" ht="12.75">
      <c r="AC347" s="16"/>
      <c r="AD347" s="16"/>
    </row>
    <row r="348" spans="29:30" s="14" customFormat="1" ht="12.75">
      <c r="AC348" s="16"/>
      <c r="AD348" s="16"/>
    </row>
    <row r="349" spans="29:30" s="14" customFormat="1" ht="12.75">
      <c r="AC349" s="16"/>
      <c r="AD349" s="16"/>
    </row>
    <row r="350" spans="29:30" s="14" customFormat="1" ht="12.75">
      <c r="AC350" s="16"/>
      <c r="AD350" s="16"/>
    </row>
    <row r="351" spans="29:30" s="14" customFormat="1" ht="12.75">
      <c r="AC351" s="16"/>
      <c r="AD351" s="16"/>
    </row>
    <row r="352" spans="29:30" s="14" customFormat="1" ht="12.75">
      <c r="AC352" s="16"/>
      <c r="AD352" s="16"/>
    </row>
    <row r="353" spans="29:30" s="14" customFormat="1" ht="12.75">
      <c r="AC353" s="16"/>
      <c r="AD353" s="16"/>
    </row>
    <row r="354" spans="29:30" s="14" customFormat="1" ht="12.75">
      <c r="AC354" s="16"/>
      <c r="AD354" s="16"/>
    </row>
    <row r="355" spans="29:30" s="14" customFormat="1" ht="12.75">
      <c r="AC355" s="16"/>
      <c r="AD355" s="16"/>
    </row>
    <row r="356" spans="29:30" s="14" customFormat="1" ht="12.75">
      <c r="AC356" s="16"/>
      <c r="AD356" s="16"/>
    </row>
    <row r="357" spans="29:30" s="14" customFormat="1" ht="12.75">
      <c r="AC357" s="16"/>
      <c r="AD357" s="16"/>
    </row>
    <row r="358" spans="29:30" s="14" customFormat="1" ht="12.75">
      <c r="AC358" s="16"/>
      <c r="AD358" s="16"/>
    </row>
    <row r="359" spans="29:30" s="14" customFormat="1" ht="12.75">
      <c r="AC359" s="16"/>
      <c r="AD359" s="16"/>
    </row>
    <row r="360" spans="29:30" s="14" customFormat="1" ht="12.75">
      <c r="AC360" s="16"/>
      <c r="AD360" s="16"/>
    </row>
    <row r="361" spans="29:30" s="14" customFormat="1" ht="12.75">
      <c r="AC361" s="16"/>
      <c r="AD361" s="16"/>
    </row>
    <row r="362" spans="29:30" s="14" customFormat="1" ht="12.75">
      <c r="AC362" s="16"/>
      <c r="AD362" s="16"/>
    </row>
    <row r="363" spans="29:30" s="14" customFormat="1" ht="12.75">
      <c r="AC363" s="16"/>
      <c r="AD363" s="16"/>
    </row>
    <row r="364" spans="29:30" s="14" customFormat="1" ht="12.75">
      <c r="AC364" s="16"/>
      <c r="AD364" s="16"/>
    </row>
    <row r="365" spans="29:30" s="14" customFormat="1" ht="12.75">
      <c r="AC365" s="16"/>
      <c r="AD365" s="16"/>
    </row>
    <row r="366" spans="29:30" s="14" customFormat="1" ht="12.75">
      <c r="AC366" s="16"/>
      <c r="AD366" s="16"/>
    </row>
    <row r="367" spans="29:30" s="14" customFormat="1" ht="12.75">
      <c r="AC367" s="16"/>
      <c r="AD367" s="16"/>
    </row>
    <row r="368" spans="29:30" s="14" customFormat="1" ht="12.75">
      <c r="AC368" s="16"/>
      <c r="AD368" s="16"/>
    </row>
    <row r="369" spans="29:30" s="14" customFormat="1" ht="12.75">
      <c r="AC369" s="16"/>
      <c r="AD369" s="16"/>
    </row>
    <row r="370" spans="29:30" s="14" customFormat="1" ht="12.75">
      <c r="AC370" s="16"/>
      <c r="AD370" s="16"/>
    </row>
    <row r="371" spans="29:30" s="14" customFormat="1" ht="12.75">
      <c r="AC371" s="16"/>
      <c r="AD371" s="16"/>
    </row>
    <row r="372" spans="29:30" s="14" customFormat="1" ht="12.75">
      <c r="AC372" s="16"/>
      <c r="AD372" s="16"/>
    </row>
    <row r="373" spans="29:30" s="14" customFormat="1" ht="12.75">
      <c r="AC373" s="16"/>
      <c r="AD373" s="16"/>
    </row>
    <row r="374" spans="29:30" s="14" customFormat="1" ht="12.75">
      <c r="AC374" s="16"/>
      <c r="AD374" s="16"/>
    </row>
    <row r="375" spans="29:30" s="14" customFormat="1" ht="12.75">
      <c r="AC375" s="16"/>
      <c r="AD375" s="16"/>
    </row>
    <row r="376" spans="29:30" s="14" customFormat="1" ht="12.75">
      <c r="AC376" s="16"/>
      <c r="AD376" s="16"/>
    </row>
    <row r="377" spans="29:30" s="14" customFormat="1" ht="12.75">
      <c r="AC377" s="16"/>
      <c r="AD377" s="16"/>
    </row>
    <row r="378" spans="29:30" s="14" customFormat="1" ht="12.75">
      <c r="AC378" s="16"/>
      <c r="AD378" s="16"/>
    </row>
    <row r="379" spans="29:30" s="14" customFormat="1" ht="12.75">
      <c r="AC379" s="16"/>
      <c r="AD379" s="16"/>
    </row>
    <row r="380" spans="29:30" s="14" customFormat="1" ht="12.75">
      <c r="AC380" s="16"/>
      <c r="AD380" s="16"/>
    </row>
    <row r="381" spans="29:30" s="14" customFormat="1" ht="12.75">
      <c r="AC381" s="16"/>
      <c r="AD381" s="16"/>
    </row>
    <row r="382" spans="29:30" s="14" customFormat="1" ht="12.75">
      <c r="AC382" s="16"/>
      <c r="AD382" s="16"/>
    </row>
    <row r="383" spans="29:30" s="14" customFormat="1" ht="12.75">
      <c r="AC383" s="16"/>
      <c r="AD383" s="16"/>
    </row>
    <row r="384" spans="29:30" s="14" customFormat="1" ht="12.75">
      <c r="AC384" s="16"/>
      <c r="AD384" s="16"/>
    </row>
    <row r="385" spans="29:30" s="14" customFormat="1" ht="12.75">
      <c r="AC385" s="16"/>
      <c r="AD385" s="16"/>
    </row>
    <row r="386" spans="29:30" s="14" customFormat="1" ht="12.75">
      <c r="AC386" s="16"/>
      <c r="AD386" s="16"/>
    </row>
    <row r="387" spans="29:30" s="14" customFormat="1" ht="12.75">
      <c r="AC387" s="16"/>
      <c r="AD387" s="16"/>
    </row>
    <row r="388" spans="29:30" s="14" customFormat="1" ht="12.75">
      <c r="AC388" s="16"/>
      <c r="AD388" s="16"/>
    </row>
    <row r="389" spans="29:30" s="14" customFormat="1" ht="12.75">
      <c r="AC389" s="16"/>
      <c r="AD389" s="16"/>
    </row>
    <row r="390" spans="29:30" s="14" customFormat="1" ht="12.75">
      <c r="AC390" s="16"/>
      <c r="AD390" s="16"/>
    </row>
    <row r="391" spans="29:30" s="14" customFormat="1" ht="12.75">
      <c r="AC391" s="16"/>
      <c r="AD391" s="16"/>
    </row>
    <row r="392" spans="29:30" s="14" customFormat="1" ht="12.75">
      <c r="AC392" s="16"/>
      <c r="AD392" s="16"/>
    </row>
    <row r="393" spans="29:30" s="14" customFormat="1" ht="12.75">
      <c r="AC393" s="16"/>
      <c r="AD393" s="16"/>
    </row>
    <row r="394" spans="29:30" s="14" customFormat="1" ht="12.75">
      <c r="AC394" s="16"/>
      <c r="AD394" s="16"/>
    </row>
    <row r="395" spans="29:30" s="14" customFormat="1" ht="12.75">
      <c r="AC395" s="16"/>
      <c r="AD395" s="16"/>
    </row>
    <row r="396" spans="29:30" s="14" customFormat="1" ht="12.75">
      <c r="AC396" s="16"/>
      <c r="AD396" s="16"/>
    </row>
    <row r="397" spans="29:30" s="14" customFormat="1" ht="12.75">
      <c r="AC397" s="16"/>
      <c r="AD397" s="16"/>
    </row>
    <row r="398" spans="29:30" s="14" customFormat="1" ht="12.75">
      <c r="AC398" s="16"/>
      <c r="AD398" s="16"/>
    </row>
    <row r="399" spans="29:30" s="14" customFormat="1" ht="12.75">
      <c r="AC399" s="16"/>
      <c r="AD399" s="16"/>
    </row>
    <row r="400" spans="29:30" s="14" customFormat="1" ht="12.75">
      <c r="AC400" s="16"/>
      <c r="AD400" s="16"/>
    </row>
    <row r="401" spans="29:30" s="14" customFormat="1" ht="12.75">
      <c r="AC401" s="16"/>
      <c r="AD401" s="16"/>
    </row>
    <row r="402" spans="29:30" s="14" customFormat="1" ht="12.75">
      <c r="AC402" s="16"/>
      <c r="AD402" s="16"/>
    </row>
    <row r="403" spans="29:30" s="14" customFormat="1" ht="12.75">
      <c r="AC403" s="16"/>
      <c r="AD403" s="16"/>
    </row>
    <row r="404" spans="29:30" s="14" customFormat="1" ht="12.75">
      <c r="AC404" s="16"/>
      <c r="AD404" s="16"/>
    </row>
    <row r="405" spans="29:30" s="14" customFormat="1" ht="12.75">
      <c r="AC405" s="16"/>
      <c r="AD405" s="16"/>
    </row>
    <row r="406" spans="29:30" s="14" customFormat="1" ht="12.75">
      <c r="AC406" s="16"/>
      <c r="AD406" s="16"/>
    </row>
    <row r="407" spans="29:30" s="14" customFormat="1" ht="12.75">
      <c r="AC407" s="16"/>
      <c r="AD407" s="16"/>
    </row>
    <row r="408" spans="29:30" s="14" customFormat="1" ht="12.75">
      <c r="AC408" s="16"/>
      <c r="AD408" s="16"/>
    </row>
    <row r="409" spans="29:30" s="14" customFormat="1" ht="12.75">
      <c r="AC409" s="16"/>
      <c r="AD409" s="16"/>
    </row>
    <row r="410" spans="29:30" s="14" customFormat="1" ht="12.75">
      <c r="AC410" s="16"/>
      <c r="AD410" s="16"/>
    </row>
  </sheetData>
  <sheetProtection/>
  <mergeCells count="15">
    <mergeCell ref="A1:AD1"/>
    <mergeCell ref="A2:AD2"/>
    <mergeCell ref="A3:AD3"/>
    <mergeCell ref="B5:C5"/>
    <mergeCell ref="K6:L6"/>
    <mergeCell ref="N6:O6"/>
    <mergeCell ref="Q6:R6"/>
    <mergeCell ref="AC6:AD6"/>
    <mergeCell ref="B6:C6"/>
    <mergeCell ref="H5:I5"/>
    <mergeCell ref="T6:U6"/>
    <mergeCell ref="W6:X6"/>
    <mergeCell ref="Z6:AA6"/>
    <mergeCell ref="H6:I6"/>
    <mergeCell ref="E6:F6"/>
  </mergeCells>
  <printOptions horizontalCentered="1"/>
  <pageMargins left="0.2" right="0.2" top="0.44" bottom="0" header="0.1" footer="0"/>
  <pageSetup horizontalDpi="300" verticalDpi="300" orientation="landscape" scale="54" r:id="rId1"/>
  <rowBreaks count="4" manualBreakCount="4">
    <brk id="71" max="29" man="1"/>
    <brk id="128" max="29" man="1"/>
    <brk id="184" max="29" man="1"/>
    <brk id="24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Galecki, Jennifer</cp:lastModifiedBy>
  <cp:lastPrinted>2015-07-30T04:11:52Z</cp:lastPrinted>
  <dcterms:created xsi:type="dcterms:W3CDTF">1997-07-30T20:52:11Z</dcterms:created>
  <dcterms:modified xsi:type="dcterms:W3CDTF">2016-11-02T14:20:23Z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-1618892037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