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>
    <definedName name="_xlnm.Print_Area" localSheetId="0">'Sheet1'!$A$1:$L$282</definedName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<sst xmlns="http://schemas.openxmlformats.org/spreadsheetml/2006/main" count="260" uniqueCount="230">
  <si>
    <t>RESIDENT CREDIT HOURS BY COLLEGE AND DEPARTMENT</t>
  </si>
  <si>
    <t>COURSE LEVEL AND SUBJECT</t>
  </si>
  <si>
    <t xml:space="preserve">   1000</t>
  </si>
  <si>
    <t xml:space="preserve">   2000</t>
  </si>
  <si>
    <t xml:space="preserve">     3000</t>
  </si>
  <si>
    <t xml:space="preserve">  5000-7000</t>
  </si>
  <si>
    <t xml:space="preserve"> 8000-9000</t>
  </si>
  <si>
    <t xml:space="preserve">    Fresh.</t>
  </si>
  <si>
    <t xml:space="preserve">     Soph.</t>
  </si>
  <si>
    <t xml:space="preserve">     Junior</t>
  </si>
  <si>
    <t xml:space="preserve">    Senior</t>
  </si>
  <si>
    <t xml:space="preserve">    Masters</t>
  </si>
  <si>
    <t xml:space="preserve">      Architecture</t>
  </si>
  <si>
    <t xml:space="preserve">      Liberal Studies</t>
  </si>
  <si>
    <t xml:space="preserve">     American Studies</t>
  </si>
  <si>
    <t xml:space="preserve">     Gerontology</t>
  </si>
  <si>
    <t xml:space="preserve">     International Studies</t>
  </si>
  <si>
    <t xml:space="preserve">     Latin American Studies</t>
  </si>
  <si>
    <t xml:space="preserve">     Liberal Studies</t>
  </si>
  <si>
    <t xml:space="preserve">     Public Policy</t>
  </si>
  <si>
    <t xml:space="preserve">     University Honors</t>
  </si>
  <si>
    <t xml:space="preserve">       Honors</t>
  </si>
  <si>
    <t xml:space="preserve">       Liberal Studies</t>
  </si>
  <si>
    <t xml:space="preserve">    Aerospace Studies</t>
  </si>
  <si>
    <t xml:space="preserve">    Africana Studies</t>
  </si>
  <si>
    <t xml:space="preserve">      Africana Studies</t>
  </si>
  <si>
    <t xml:space="preserve">      Academic &amp; Departmental Art</t>
  </si>
  <si>
    <t xml:space="preserve">      Art Administration</t>
  </si>
  <si>
    <t xml:space="preserve">      Art Education</t>
  </si>
  <si>
    <t xml:space="preserve">      Art History</t>
  </si>
  <si>
    <t xml:space="preserve">      Ceramics</t>
  </si>
  <si>
    <t xml:space="preserve">      Graphic Design</t>
  </si>
  <si>
    <t xml:space="preserve">      Illustration</t>
  </si>
  <si>
    <t xml:space="preserve">      Multi-Media</t>
  </si>
  <si>
    <t xml:space="preserve">      Painting</t>
  </si>
  <si>
    <t xml:space="preserve">      Printmaking</t>
  </si>
  <si>
    <t xml:space="preserve">      Sculpture</t>
  </si>
  <si>
    <t xml:space="preserve">      Time Arts/Photography</t>
  </si>
  <si>
    <t xml:space="preserve">   Biology</t>
  </si>
  <si>
    <t xml:space="preserve">      Biology</t>
  </si>
  <si>
    <t xml:space="preserve">   Chemistry</t>
  </si>
  <si>
    <t xml:space="preserve">   Communication Studies</t>
  </si>
  <si>
    <t xml:space="preserve">      Communication Studies</t>
  </si>
  <si>
    <t xml:space="preserve">      Journalism</t>
  </si>
  <si>
    <t xml:space="preserve">   Criminal Justice</t>
  </si>
  <si>
    <t xml:space="preserve">      Dance</t>
  </si>
  <si>
    <t xml:space="preserve">   English</t>
  </si>
  <si>
    <t xml:space="preserve">      English</t>
  </si>
  <si>
    <t xml:space="preserve">   Geography</t>
  </si>
  <si>
    <t xml:space="preserve">      Earth Sciences</t>
  </si>
  <si>
    <t xml:space="preserve">      Geography</t>
  </si>
  <si>
    <t xml:space="preserve">      Geology  </t>
  </si>
  <si>
    <t xml:space="preserve">      Meteorology</t>
  </si>
  <si>
    <t xml:space="preserve">   History</t>
  </si>
  <si>
    <t xml:space="preserve">      History</t>
  </si>
  <si>
    <t xml:space="preserve">   Languages &amp; Cultural Studies</t>
  </si>
  <si>
    <t xml:space="preserve">      Chinese</t>
  </si>
  <si>
    <t xml:space="preserve">      French</t>
  </si>
  <si>
    <t xml:space="preserve">      German</t>
  </si>
  <si>
    <t xml:space="preserve">      Greek</t>
  </si>
  <si>
    <t xml:space="preserve">      Italian</t>
  </si>
  <si>
    <t xml:space="preserve">      Japanese</t>
  </si>
  <si>
    <t xml:space="preserve">      Latin</t>
  </si>
  <si>
    <t xml:space="preserve">      Portuguese</t>
  </si>
  <si>
    <t xml:space="preserve">      Russian</t>
  </si>
  <si>
    <t xml:space="preserve">      Spanish</t>
  </si>
  <si>
    <t xml:space="preserve">   Mathematics &amp; Statistics</t>
  </si>
  <si>
    <t xml:space="preserve">     Mathematics</t>
  </si>
  <si>
    <t xml:space="preserve">     Mathematics Education</t>
  </si>
  <si>
    <t xml:space="preserve">     Operations Research</t>
  </si>
  <si>
    <t xml:space="preserve">     Statistics</t>
  </si>
  <si>
    <t xml:space="preserve">   Military Science</t>
  </si>
  <si>
    <t xml:space="preserve">   Music</t>
  </si>
  <si>
    <t xml:space="preserve">      Music</t>
  </si>
  <si>
    <t xml:space="preserve">      Music Education</t>
  </si>
  <si>
    <t xml:space="preserve">   Philosophy</t>
  </si>
  <si>
    <t xml:space="preserve">      Philosophy</t>
  </si>
  <si>
    <t xml:space="preserve">   Physics &amp; Optical Science</t>
  </si>
  <si>
    <t xml:space="preserve">      Optical Science &amp; Engineering</t>
  </si>
  <si>
    <t xml:space="preserve">      Physics</t>
  </si>
  <si>
    <t xml:space="preserve">   Political Science</t>
  </si>
  <si>
    <t xml:space="preserve">      Political Science</t>
  </si>
  <si>
    <t xml:space="preserve">      Public Administration</t>
  </si>
  <si>
    <t xml:space="preserve">   Psychology</t>
  </si>
  <si>
    <t xml:space="preserve">      Organizational Science</t>
  </si>
  <si>
    <t xml:space="preserve">      Psychology</t>
  </si>
  <si>
    <t xml:space="preserve">   Religious Studies</t>
  </si>
  <si>
    <t xml:space="preserve">      Religious Studies</t>
  </si>
  <si>
    <t xml:space="preserve">   Sociology</t>
  </si>
  <si>
    <t xml:space="preserve">      Anthropology</t>
  </si>
  <si>
    <t xml:space="preserve">      Sociology</t>
  </si>
  <si>
    <t xml:space="preserve">COLLEGE OF </t>
  </si>
  <si>
    <t>BUSINESS ADMINISTRATION</t>
  </si>
  <si>
    <t xml:space="preserve">      Business, general</t>
  </si>
  <si>
    <t xml:space="preserve">      Business - PhD</t>
  </si>
  <si>
    <t xml:space="preserve">      MBAD</t>
  </si>
  <si>
    <t xml:space="preserve">   Accounting</t>
  </si>
  <si>
    <t xml:space="preserve">      Management Information Systems</t>
  </si>
  <si>
    <t xml:space="preserve">      Operations Management</t>
  </si>
  <si>
    <t xml:space="preserve">   Economics</t>
  </si>
  <si>
    <t xml:space="preserve">      Business Law</t>
  </si>
  <si>
    <t xml:space="preserve">      Finance</t>
  </si>
  <si>
    <t xml:space="preserve">   Management</t>
  </si>
  <si>
    <t xml:space="preserve">   Marketing</t>
  </si>
  <si>
    <t xml:space="preserve">      International Business</t>
  </si>
  <si>
    <t xml:space="preserve">      Marketing</t>
  </si>
  <si>
    <t xml:space="preserve">COLLEGE OF COMPUTING &amp; </t>
  </si>
  <si>
    <t xml:space="preserve">  INFORMATICS</t>
  </si>
  <si>
    <t xml:space="preserve">   Software &amp; Information Systems</t>
  </si>
  <si>
    <t xml:space="preserve">   Liberal Studies</t>
  </si>
  <si>
    <t>COLLEGE OF EDUCATION</t>
  </si>
  <si>
    <t xml:space="preserve">      Curriculum &amp; Instruction  </t>
  </si>
  <si>
    <t xml:space="preserve">      Education  </t>
  </si>
  <si>
    <t xml:space="preserve">      Curriculum &amp; Supervision</t>
  </si>
  <si>
    <t xml:space="preserve">      Instructional Systems Technology</t>
  </si>
  <si>
    <t xml:space="preserve">      Educational Administration</t>
  </si>
  <si>
    <t xml:space="preserve">      Educational Research Services</t>
  </si>
  <si>
    <t xml:space="preserve">      Middle Grades</t>
  </si>
  <si>
    <t xml:space="preserve">      Secondary Education</t>
  </si>
  <si>
    <t xml:space="preserve">      Elementary Education</t>
  </si>
  <si>
    <t xml:space="preserve">      Reading, Language &amp; Literacy</t>
  </si>
  <si>
    <t xml:space="preserve">      Child &amp; Family Development</t>
  </si>
  <si>
    <t xml:space="preserve">      Special Education</t>
  </si>
  <si>
    <t>COLLEGE OF ENGINEERING</t>
  </si>
  <si>
    <t xml:space="preserve">   Engineering, general</t>
  </si>
  <si>
    <t xml:space="preserve">   Engineering Management</t>
  </si>
  <si>
    <t xml:space="preserve">   Civil Engineering</t>
  </si>
  <si>
    <t xml:space="preserve">      Civil Engineering</t>
  </si>
  <si>
    <t xml:space="preserve">   Electrical &amp; Computer Engineering</t>
  </si>
  <si>
    <t xml:space="preserve">   Engineering Technology</t>
  </si>
  <si>
    <t xml:space="preserve">      Civil Engineering Technology</t>
  </si>
  <si>
    <t>COLLEGE OF HEALTH &amp;</t>
  </si>
  <si>
    <t xml:space="preserve">     Health Services Research</t>
  </si>
  <si>
    <t xml:space="preserve">   Health Behavior &amp; Administration</t>
  </si>
  <si>
    <t xml:space="preserve">      Health Administration</t>
  </si>
  <si>
    <t xml:space="preserve">      Health Behavior &amp; Administration</t>
  </si>
  <si>
    <t xml:space="preserve">   Kinesiology</t>
  </si>
  <si>
    <t xml:space="preserve">      Athletic Training</t>
  </si>
  <si>
    <t xml:space="preserve">      Exercise Science</t>
  </si>
  <si>
    <t xml:space="preserve">      Kinesiology</t>
  </si>
  <si>
    <t xml:space="preserve">   Social Work</t>
  </si>
  <si>
    <t>School of Nursing</t>
  </si>
  <si>
    <t xml:space="preserve">   Nursing</t>
  </si>
  <si>
    <t xml:space="preserve">   Nursing-Anesthesia</t>
  </si>
  <si>
    <t xml:space="preserve">   Nursing-Pathways</t>
  </si>
  <si>
    <t>GRAND TOTAL</t>
  </si>
  <si>
    <t>Source:  Institutional Research Office files.</t>
  </si>
  <si>
    <t xml:space="preserve"> </t>
  </si>
  <si>
    <t xml:space="preserve">      Teaching English as a 2nd Lang</t>
  </si>
  <si>
    <t>Doctorate</t>
  </si>
  <si>
    <t xml:space="preserve">    Art</t>
  </si>
  <si>
    <t xml:space="preserve">      Basic Foundation Studies</t>
  </si>
  <si>
    <t xml:space="preserve">      Drawing</t>
  </si>
  <si>
    <t xml:space="preserve">      Fibers</t>
  </si>
  <si>
    <t xml:space="preserve">     Film Studies</t>
  </si>
  <si>
    <t xml:space="preserve">      Chemistry</t>
  </si>
  <si>
    <t xml:space="preserve">      Nanoscale Science</t>
  </si>
  <si>
    <t xml:space="preserve">      Criminal Justice</t>
  </si>
  <si>
    <t xml:space="preserve">      Translating</t>
  </si>
  <si>
    <t xml:space="preserve">      Language &amp; Cultural Studies</t>
  </si>
  <si>
    <t xml:space="preserve">   Busn Info Systems &amp; Operations Mgt</t>
  </si>
  <si>
    <t xml:space="preserve">   Finance</t>
  </si>
  <si>
    <t xml:space="preserve">      MBA - Sports Marketing</t>
  </si>
  <si>
    <t xml:space="preserve">      Middle, Secondary &amp; K-12 Educ</t>
  </si>
  <si>
    <t xml:space="preserve">      Infrastructure &amp; Environ Services</t>
  </si>
  <si>
    <t xml:space="preserve">      Electrical Engineering Tech</t>
  </si>
  <si>
    <t xml:space="preserve">      Engineering Tech - Undesignated</t>
  </si>
  <si>
    <t xml:space="preserve">      Fire Safety Engineering Tech</t>
  </si>
  <si>
    <t xml:space="preserve">      Mechanical Engineering Tech</t>
  </si>
  <si>
    <t xml:space="preserve">   Mechanical Egr &amp; Egr Science</t>
  </si>
  <si>
    <t xml:space="preserve">      Respiratory Therapy</t>
  </si>
  <si>
    <t xml:space="preserve">      Social Work</t>
  </si>
  <si>
    <t xml:space="preserve">   Nurse Practitioner</t>
  </si>
  <si>
    <t xml:space="preserve">      Bioinformatics</t>
  </si>
  <si>
    <t xml:space="preserve">      Computer Science</t>
  </si>
  <si>
    <t xml:space="preserve">  Education, general        </t>
  </si>
  <si>
    <t xml:space="preserve">  Counseling</t>
  </si>
  <si>
    <t xml:space="preserve">  Educational Leadership  </t>
  </si>
  <si>
    <t xml:space="preserve">  Middle Sec. &amp; K-12 Education    </t>
  </si>
  <si>
    <t xml:space="preserve">  Reading &amp; Elementary Education  </t>
  </si>
  <si>
    <t xml:space="preserve">  Special Educ &amp; Child Development</t>
  </si>
  <si>
    <t xml:space="preserve">   Computer Science </t>
  </si>
  <si>
    <t xml:space="preserve">      HUMAN SERVICES</t>
  </si>
  <si>
    <t>COLLEGE OF ARTS &amp; ARCHITECTURE</t>
  </si>
  <si>
    <t xml:space="preserve">    Architecture</t>
  </si>
  <si>
    <t xml:space="preserve">   Dance</t>
  </si>
  <si>
    <t xml:space="preserve">   Theatre</t>
  </si>
  <si>
    <t xml:space="preserve">      Theater</t>
  </si>
  <si>
    <t xml:space="preserve">      Music Performance</t>
  </si>
  <si>
    <t xml:space="preserve">      Dance and Theater</t>
  </si>
  <si>
    <t xml:space="preserve">    Anthropology</t>
  </si>
  <si>
    <t xml:space="preserve">      Urban Studies</t>
  </si>
  <si>
    <t xml:space="preserve">      Education</t>
  </si>
  <si>
    <t xml:space="preserve">      Construction Management</t>
  </si>
  <si>
    <t>UNIVERSITY COLLEGE</t>
  </si>
  <si>
    <t>COLLEGE OF LIBERAL ARTS &amp; SCIENCES</t>
  </si>
  <si>
    <t>Interdisciplinary</t>
  </si>
  <si>
    <t xml:space="preserve">     Arts &amp; Sciences, Dean's</t>
  </si>
  <si>
    <t xml:space="preserve">     Arts &amp; Sciences, Interdisciplinary</t>
  </si>
  <si>
    <t xml:space="preserve">      Arabic </t>
  </si>
  <si>
    <t xml:space="preserve">   Systems Engineering</t>
  </si>
  <si>
    <t xml:space="preserve">      Urban Design</t>
  </si>
  <si>
    <t xml:space="preserve">      Entrepreneurship</t>
  </si>
  <si>
    <t xml:space="preserve">  Bioinformatics</t>
  </si>
  <si>
    <t xml:space="preserve">      Foreign Language</t>
  </si>
  <si>
    <t xml:space="preserve">      Special Education - DUAL program</t>
  </si>
  <si>
    <t xml:space="preserve">      Information Technology</t>
  </si>
  <si>
    <t xml:space="preserve">    Women's Studies</t>
  </si>
  <si>
    <t xml:space="preserve">   Information Technology</t>
  </si>
  <si>
    <t xml:space="preserve">     Humanities, Tech, &amp; Science</t>
  </si>
  <si>
    <t xml:space="preserve">     Master of Liberal Studies</t>
  </si>
  <si>
    <t xml:space="preserve">   Global, Inter, &amp; Area Studies</t>
  </si>
  <si>
    <t xml:space="preserve">   International Programs</t>
  </si>
  <si>
    <t xml:space="preserve">       Women's Studies</t>
  </si>
  <si>
    <t xml:space="preserve">      Fire Protection &amp; Admin</t>
  </si>
  <si>
    <t xml:space="preserve">      Honors Program</t>
  </si>
  <si>
    <t xml:space="preserve">       Gerontology</t>
  </si>
  <si>
    <t xml:space="preserve">        Liberal Studies</t>
  </si>
  <si>
    <t xml:space="preserve">      Real Estate</t>
  </si>
  <si>
    <t>GRADUATE SCHOOL</t>
  </si>
  <si>
    <t xml:space="preserve">    Health Informatics</t>
  </si>
  <si>
    <t xml:space="preserve">   Nursing Practice - DNP</t>
  </si>
  <si>
    <t xml:space="preserve">      Data Science &amp; Analytics</t>
  </si>
  <si>
    <t>Honors College</t>
  </si>
  <si>
    <t xml:space="preserve">    University Honors Program</t>
  </si>
  <si>
    <t>FALL  2015  -  Table III-9</t>
  </si>
  <si>
    <t xml:space="preserve">      University Writing Program</t>
  </si>
  <si>
    <t xml:space="preserve">      Farsi</t>
  </si>
  <si>
    <r>
      <t xml:space="preserve">   </t>
    </r>
    <r>
      <rPr>
        <sz val="10"/>
        <rFont val="Arial"/>
        <family val="2"/>
      </rPr>
      <t>Liberal Studies</t>
    </r>
  </si>
  <si>
    <r>
      <t xml:space="preserve">   </t>
    </r>
    <r>
      <rPr>
        <sz val="10"/>
        <rFont val="Arial"/>
        <family val="2"/>
      </rPr>
      <t>University College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</si>
</sst>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2"/>
  <sheetViews>
    <sheetView tabSelected="1" workbookViewId="0" topLeftCell="A1">
      <selection activeCell="A1" sqref="A1:L1"/>
    </sheetView>
  </sheetViews>
  <sheetFormatPr defaultColWidth="14.7109375" defaultRowHeight="12.75"/>
  <cols>
    <col min="1" max="1" width="40.57421875" style="6" customWidth="1"/>
    <col min="2" max="2" width="10.28125" style="6" customWidth="1"/>
    <col min="3" max="3" width="0.9921875" style="6" customWidth="1"/>
    <col min="4" max="4" width="10.140625" style="6" customWidth="1"/>
    <col min="5" max="5" width="0.85546875" style="6" customWidth="1"/>
    <col min="6" max="6" width="10.140625" style="1" customWidth="1"/>
    <col min="7" max="7" width="0.85546875" style="6" customWidth="1"/>
    <col min="8" max="8" width="10.00390625" style="6" customWidth="1"/>
    <col min="9" max="9" width="0.71875" style="6" customWidth="1"/>
    <col min="10" max="10" width="11.7109375" style="6" customWidth="1"/>
    <col min="11" max="11" width="0.71875" style="6" customWidth="1"/>
    <col min="12" max="12" width="11.421875" style="6" customWidth="1"/>
    <col min="13" max="13" width="2.140625" style="6" customWidth="1"/>
    <col min="14" max="42" width="14.7109375" style="6" customWidth="1"/>
    <col min="43" max="43" width="18.8515625" style="6" customWidth="1"/>
    <col min="44" max="44" width="14.7109375" style="6" customWidth="1"/>
    <col min="45" max="45" width="18.8515625" style="6" customWidth="1"/>
    <col min="46" max="46" width="14.7109375" style="6" customWidth="1"/>
    <col min="47" max="47" width="17.57421875" style="6" customWidth="1"/>
    <col min="48" max="60" width="14.7109375" style="6" customWidth="1"/>
    <col min="61" max="61" width="17.57421875" style="6" customWidth="1"/>
    <col min="62" max="62" width="14.7109375" style="6" customWidth="1"/>
    <col min="63" max="63" width="16.28125" style="6" customWidth="1"/>
    <col min="64" max="64" width="14.7109375" style="6" customWidth="1"/>
    <col min="65" max="65" width="17.57421875" style="6" customWidth="1"/>
    <col min="66" max="78" width="14.7109375" style="6" customWidth="1"/>
    <col min="79" max="79" width="16.28125" style="6" customWidth="1"/>
    <col min="80" max="80" width="14.7109375" style="6" customWidth="1"/>
    <col min="81" max="81" width="13.7109375" style="6" customWidth="1"/>
    <col min="82" max="96" width="14.7109375" style="6" customWidth="1"/>
    <col min="97" max="97" width="16.28125" style="6" customWidth="1"/>
    <col min="98" max="98" width="14.7109375" style="6" customWidth="1"/>
    <col min="99" max="99" width="15.00390625" style="6" customWidth="1"/>
    <col min="100" max="100" width="14.7109375" style="6" customWidth="1"/>
    <col min="101" max="101" width="15.00390625" style="6" customWidth="1"/>
    <col min="102" max="102" width="14.7109375" style="6" customWidth="1"/>
    <col min="103" max="103" width="13.7109375" style="6" customWidth="1"/>
    <col min="104" max="104" width="14.7109375" style="6" customWidth="1"/>
    <col min="105" max="105" width="13.7109375" style="6" customWidth="1"/>
    <col min="106" max="106" width="14.7109375" style="6" customWidth="1"/>
    <col min="107" max="107" width="13.7109375" style="6" customWidth="1"/>
    <col min="108" max="108" width="14.7109375" style="6" customWidth="1"/>
    <col min="109" max="109" width="13.7109375" style="6" customWidth="1"/>
    <col min="110" max="110" width="14.7109375" style="6" customWidth="1"/>
    <col min="111" max="111" width="13.7109375" style="6" customWidth="1"/>
    <col min="112" max="112" width="14.7109375" style="6" customWidth="1"/>
    <col min="113" max="113" width="13.7109375" style="6" customWidth="1"/>
    <col min="114" max="124" width="14.7109375" style="6" customWidth="1"/>
    <col min="125" max="125" width="12.421875" style="6" customWidth="1"/>
    <col min="126" max="140" width="14.7109375" style="6" customWidth="1"/>
    <col min="141" max="141" width="13.7109375" style="6" customWidth="1"/>
    <col min="142" max="142" width="14.7109375" style="6" customWidth="1"/>
    <col min="143" max="143" width="12.421875" style="6" customWidth="1"/>
    <col min="144" max="144" width="14.7109375" style="6" customWidth="1"/>
    <col min="145" max="145" width="12.421875" style="6" customWidth="1"/>
    <col min="146" max="164" width="14.7109375" style="6" customWidth="1"/>
    <col min="165" max="165" width="12.421875" style="6" customWidth="1"/>
    <col min="166" max="168" width="14.7109375" style="6" customWidth="1"/>
    <col min="169" max="169" width="9.8515625" style="6" customWidth="1"/>
    <col min="170" max="200" width="14.7109375" style="6" customWidth="1"/>
    <col min="201" max="201" width="8.57421875" style="6" customWidth="1"/>
    <col min="202" max="222" width="14.7109375" style="6" customWidth="1"/>
    <col min="223" max="223" width="6.00390625" style="6" customWidth="1"/>
    <col min="224" max="224" width="14.7109375" style="6" customWidth="1"/>
    <col min="225" max="225" width="8.57421875" style="6" customWidth="1"/>
    <col min="226" max="226" width="14.7109375" style="6" customWidth="1"/>
    <col min="227" max="227" width="9.8515625" style="6" customWidth="1"/>
    <col min="228" max="228" width="14.7109375" style="6" customWidth="1"/>
    <col min="229" max="229" width="11.140625" style="6" customWidth="1"/>
    <col min="230" max="238" width="14.7109375" style="6" customWidth="1"/>
    <col min="239" max="239" width="8.57421875" style="6" customWidth="1"/>
    <col min="240" max="240" width="14.7109375" style="6" customWidth="1"/>
    <col min="241" max="241" width="11.140625" style="6" customWidth="1"/>
    <col min="242" max="16384" width="14.7109375" style="6" customWidth="1"/>
  </cols>
  <sheetData>
    <row r="1" spans="1:12" s="1" customFormat="1" ht="14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4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14.25">
      <c r="A3" s="25" t="s">
        <v>225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1" customFormat="1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1" customFormat="1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1" customFormat="1" ht="14.25">
      <c r="A6" s="11"/>
      <c r="B6" s="12" t="s">
        <v>2</v>
      </c>
      <c r="C6" s="12"/>
      <c r="D6" s="12" t="s">
        <v>3</v>
      </c>
      <c r="E6" s="12"/>
      <c r="F6" s="12" t="s">
        <v>4</v>
      </c>
      <c r="G6" s="12"/>
      <c r="H6" s="12">
        <v>4000</v>
      </c>
      <c r="I6" s="12"/>
      <c r="J6" s="12" t="s">
        <v>5</v>
      </c>
      <c r="K6" s="12"/>
      <c r="L6" s="12" t="s">
        <v>6</v>
      </c>
    </row>
    <row r="7" spans="1:12" s="1" customFormat="1" ht="14.25">
      <c r="A7" s="11"/>
      <c r="B7" s="12" t="s">
        <v>7</v>
      </c>
      <c r="C7" s="12"/>
      <c r="D7" s="12" t="s">
        <v>8</v>
      </c>
      <c r="E7" s="12"/>
      <c r="F7" s="12" t="s">
        <v>9</v>
      </c>
      <c r="G7" s="12"/>
      <c r="H7" s="12" t="s">
        <v>10</v>
      </c>
      <c r="I7" s="12"/>
      <c r="J7" s="12" t="s">
        <v>11</v>
      </c>
      <c r="K7" s="12"/>
      <c r="L7" s="12" t="s">
        <v>149</v>
      </c>
    </row>
    <row r="8" spans="1:12" s="1" customFormat="1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s="2" customFormat="1" ht="15">
      <c r="A9" s="11" t="s">
        <v>183</v>
      </c>
      <c r="B9" s="14">
        <f>+B12+B17+B34+B37+B42+B11</f>
        <v>9855</v>
      </c>
      <c r="C9" s="15"/>
      <c r="D9" s="14">
        <f>+D12+D17+D34+D37+D42+D11</f>
        <v>2326</v>
      </c>
      <c r="E9" s="15"/>
      <c r="F9" s="14">
        <f>+F12+F17+F34+F37+F42+F11</f>
        <v>1867</v>
      </c>
      <c r="G9" s="14"/>
      <c r="H9" s="14">
        <f>+H12+H17+H34+H37+H42+H11</f>
        <v>2307</v>
      </c>
      <c r="I9" s="14"/>
      <c r="J9" s="14">
        <f>+J12+J17+J34+J37+J42+J11</f>
        <v>1326</v>
      </c>
      <c r="K9" s="14"/>
      <c r="L9" s="14">
        <f>+L12+L17+L34+L37+L42+L11</f>
        <v>0</v>
      </c>
    </row>
    <row r="10" spans="1:12" s="2" customFormat="1" ht="9" customHeight="1">
      <c r="A10" s="11"/>
      <c r="B10" s="14"/>
      <c r="C10" s="15"/>
      <c r="D10" s="14"/>
      <c r="E10" s="15"/>
      <c r="F10" s="14"/>
      <c r="G10" s="14"/>
      <c r="H10" s="14"/>
      <c r="I10" s="14"/>
      <c r="J10" s="14"/>
      <c r="K10" s="14"/>
      <c r="L10" s="14"/>
    </row>
    <row r="11" spans="1:12" s="1" customFormat="1" ht="14.25">
      <c r="A11" s="1" t="s">
        <v>196</v>
      </c>
      <c r="B11" s="1">
        <v>0</v>
      </c>
      <c r="D11" s="1">
        <v>0</v>
      </c>
      <c r="F11" s="1">
        <v>0</v>
      </c>
      <c r="H11" s="1">
        <v>0</v>
      </c>
      <c r="J11" s="1">
        <v>0</v>
      </c>
      <c r="L11" s="1">
        <v>0</v>
      </c>
    </row>
    <row r="12" spans="1:12" s="1" customFormat="1" ht="14.25">
      <c r="A12" s="13" t="s">
        <v>184</v>
      </c>
      <c r="B12" s="14">
        <f>SUM(B13:B16)</f>
        <v>1213</v>
      </c>
      <c r="C12" s="11"/>
      <c r="D12" s="14">
        <f>SUM(D13:D16)</f>
        <v>250</v>
      </c>
      <c r="E12" s="11"/>
      <c r="F12" s="14">
        <f>SUM(F13:F16)</f>
        <v>232</v>
      </c>
      <c r="G12" s="11"/>
      <c r="H12" s="14">
        <f>SUM(H13:H16)</f>
        <v>1569</v>
      </c>
      <c r="I12" s="11"/>
      <c r="J12" s="14">
        <f>SUM(J13:J16)</f>
        <v>1290</v>
      </c>
      <c r="K12" s="14"/>
      <c r="L12" s="14">
        <f>+L13+L16</f>
        <v>0</v>
      </c>
    </row>
    <row r="13" spans="1:12" s="1" customFormat="1" ht="14.25">
      <c r="A13" s="13" t="s">
        <v>12</v>
      </c>
      <c r="B13" s="16">
        <v>469</v>
      </c>
      <c r="C13" s="17"/>
      <c r="D13" s="16">
        <v>250</v>
      </c>
      <c r="E13" s="17"/>
      <c r="F13" s="16">
        <v>220</v>
      </c>
      <c r="G13" s="16"/>
      <c r="H13" s="16">
        <v>1569</v>
      </c>
      <c r="I13" s="16"/>
      <c r="J13" s="16">
        <v>1137</v>
      </c>
      <c r="K13" s="16"/>
      <c r="L13" s="16">
        <v>0</v>
      </c>
    </row>
    <row r="14" spans="1:12" s="1" customFormat="1" ht="14.25">
      <c r="A14" s="13" t="s">
        <v>215</v>
      </c>
      <c r="B14" s="16">
        <v>0</v>
      </c>
      <c r="C14" s="17"/>
      <c r="D14" s="16">
        <v>0</v>
      </c>
      <c r="E14" s="17"/>
      <c r="F14" s="16">
        <v>12</v>
      </c>
      <c r="G14" s="16"/>
      <c r="H14" s="16">
        <v>0</v>
      </c>
      <c r="I14" s="16"/>
      <c r="J14" s="16">
        <v>0</v>
      </c>
      <c r="K14" s="16"/>
      <c r="L14" s="16">
        <v>0</v>
      </c>
    </row>
    <row r="15" spans="1:12" s="1" customFormat="1" ht="14.25">
      <c r="A15" s="13" t="s">
        <v>201</v>
      </c>
      <c r="B15" s="16">
        <v>0</v>
      </c>
      <c r="C15" s="17"/>
      <c r="D15" s="16">
        <v>0</v>
      </c>
      <c r="E15" s="17"/>
      <c r="F15" s="16">
        <v>0</v>
      </c>
      <c r="G15" s="16"/>
      <c r="H15" s="16">
        <v>0</v>
      </c>
      <c r="I15" s="16"/>
      <c r="J15" s="16">
        <v>153</v>
      </c>
      <c r="K15" s="16"/>
      <c r="L15" s="16">
        <v>0</v>
      </c>
    </row>
    <row r="16" spans="1:12" s="1" customFormat="1" ht="14.25">
      <c r="A16" s="13" t="s">
        <v>13</v>
      </c>
      <c r="B16" s="16">
        <v>744</v>
      </c>
      <c r="C16" s="17"/>
      <c r="D16" s="16">
        <v>0</v>
      </c>
      <c r="E16" s="17"/>
      <c r="F16" s="16">
        <v>0</v>
      </c>
      <c r="G16" s="16"/>
      <c r="H16" s="16">
        <v>0</v>
      </c>
      <c r="I16" s="16"/>
      <c r="J16" s="16">
        <v>0</v>
      </c>
      <c r="K16" s="16"/>
      <c r="L16" s="16">
        <v>0</v>
      </c>
    </row>
    <row r="17" spans="1:12" s="1" customFormat="1" ht="14.25">
      <c r="A17" s="13" t="s">
        <v>150</v>
      </c>
      <c r="B17" s="14">
        <f>SUM(B18:B33)</f>
        <v>3156</v>
      </c>
      <c r="C17" s="14"/>
      <c r="D17" s="14">
        <f>SUM(D18:D33)</f>
        <v>936</v>
      </c>
      <c r="E17" s="14"/>
      <c r="F17" s="14">
        <f>SUM(F18:F33)</f>
        <v>1062</v>
      </c>
      <c r="G17" s="14"/>
      <c r="H17" s="14">
        <f>SUM(H18:H33)</f>
        <v>402</v>
      </c>
      <c r="I17" s="14"/>
      <c r="J17" s="14">
        <f>SUM(J18:J33)</f>
        <v>12</v>
      </c>
      <c r="K17" s="14"/>
      <c r="L17" s="14">
        <f>SUM(L18:L33)</f>
        <v>0</v>
      </c>
    </row>
    <row r="18" spans="1:12" s="1" customFormat="1" ht="14.25">
      <c r="A18" s="13" t="s">
        <v>26</v>
      </c>
      <c r="B18" s="16">
        <v>18</v>
      </c>
      <c r="C18" s="16"/>
      <c r="D18" s="16">
        <v>0</v>
      </c>
      <c r="E18" s="16"/>
      <c r="F18" s="16">
        <v>72</v>
      </c>
      <c r="G18" s="16"/>
      <c r="H18" s="16">
        <v>135</v>
      </c>
      <c r="I18" s="16"/>
      <c r="J18" s="16">
        <v>0</v>
      </c>
      <c r="K18" s="16"/>
      <c r="L18" s="16">
        <v>0</v>
      </c>
    </row>
    <row r="19" spans="1:12" s="1" customFormat="1" ht="14.25">
      <c r="A19" s="13" t="s">
        <v>27</v>
      </c>
      <c r="B19" s="16">
        <v>0</v>
      </c>
      <c r="C19" s="16"/>
      <c r="D19" s="16">
        <v>0</v>
      </c>
      <c r="E19" s="16"/>
      <c r="F19" s="16">
        <v>0</v>
      </c>
      <c r="G19" s="16"/>
      <c r="H19" s="16">
        <v>0</v>
      </c>
      <c r="I19" s="16"/>
      <c r="J19" s="16">
        <v>0</v>
      </c>
      <c r="K19" s="16"/>
      <c r="L19" s="16">
        <v>0</v>
      </c>
    </row>
    <row r="20" spans="1:12" s="1" customFormat="1" ht="14.25">
      <c r="A20" s="13" t="s">
        <v>28</v>
      </c>
      <c r="B20" s="16">
        <v>0</v>
      </c>
      <c r="C20" s="16"/>
      <c r="D20" s="16">
        <v>180</v>
      </c>
      <c r="E20" s="16"/>
      <c r="F20" s="16">
        <v>63</v>
      </c>
      <c r="G20" s="16"/>
      <c r="H20" s="16">
        <v>90</v>
      </c>
      <c r="I20" s="16"/>
      <c r="J20" s="16">
        <v>12</v>
      </c>
      <c r="K20" s="16"/>
      <c r="L20" s="16">
        <v>0</v>
      </c>
    </row>
    <row r="21" spans="1:12" s="1" customFormat="1" ht="14.25">
      <c r="A21" s="13" t="s">
        <v>29</v>
      </c>
      <c r="B21" s="16">
        <v>405</v>
      </c>
      <c r="C21" s="16"/>
      <c r="D21" s="16">
        <v>228</v>
      </c>
      <c r="E21" s="16"/>
      <c r="F21" s="16">
        <v>297</v>
      </c>
      <c r="G21" s="16"/>
      <c r="H21" s="16">
        <v>0</v>
      </c>
      <c r="I21" s="16"/>
      <c r="J21" s="16">
        <v>0</v>
      </c>
      <c r="K21" s="16"/>
      <c r="L21" s="16">
        <v>0</v>
      </c>
    </row>
    <row r="22" spans="1:12" s="1" customFormat="1" ht="14.25">
      <c r="A22" s="13" t="s">
        <v>151</v>
      </c>
      <c r="B22" s="16">
        <v>765</v>
      </c>
      <c r="C22" s="16"/>
      <c r="D22" s="16">
        <v>0</v>
      </c>
      <c r="E22" s="16"/>
      <c r="F22" s="16">
        <v>0</v>
      </c>
      <c r="G22" s="16"/>
      <c r="H22" s="16">
        <v>0</v>
      </c>
      <c r="I22" s="16"/>
      <c r="J22" s="16">
        <v>0</v>
      </c>
      <c r="K22" s="16"/>
      <c r="L22" s="16">
        <v>0</v>
      </c>
    </row>
    <row r="23" spans="1:12" s="1" customFormat="1" ht="14.25">
      <c r="A23" s="13" t="s">
        <v>30</v>
      </c>
      <c r="B23" s="16">
        <v>0</v>
      </c>
      <c r="C23" s="16"/>
      <c r="D23" s="16">
        <v>45</v>
      </c>
      <c r="E23" s="16"/>
      <c r="F23" s="16">
        <v>27</v>
      </c>
      <c r="G23" s="16"/>
      <c r="H23" s="16">
        <v>6</v>
      </c>
      <c r="I23" s="16"/>
      <c r="J23" s="16">
        <v>0</v>
      </c>
      <c r="K23" s="16"/>
      <c r="L23" s="16">
        <v>0</v>
      </c>
    </row>
    <row r="24" spans="1:12" s="1" customFormat="1" ht="14.25">
      <c r="A24" s="13" t="s">
        <v>152</v>
      </c>
      <c r="B24" s="16">
        <v>0</v>
      </c>
      <c r="C24" s="16"/>
      <c r="D24" s="16">
        <v>0</v>
      </c>
      <c r="E24" s="16"/>
      <c r="F24" s="16">
        <v>54</v>
      </c>
      <c r="G24" s="16"/>
      <c r="H24" s="16">
        <v>0</v>
      </c>
      <c r="I24" s="16"/>
      <c r="J24" s="16">
        <v>0</v>
      </c>
      <c r="K24" s="16"/>
      <c r="L24" s="16">
        <v>0</v>
      </c>
    </row>
    <row r="25" spans="1:12" s="1" customFormat="1" ht="14.25">
      <c r="A25" s="13" t="s">
        <v>153</v>
      </c>
      <c r="B25" s="16">
        <v>0</v>
      </c>
      <c r="C25" s="16"/>
      <c r="D25" s="16">
        <v>81</v>
      </c>
      <c r="E25" s="16"/>
      <c r="F25" s="16">
        <v>15</v>
      </c>
      <c r="G25" s="16"/>
      <c r="H25" s="16">
        <v>0</v>
      </c>
      <c r="I25" s="16"/>
      <c r="J25" s="16">
        <v>0</v>
      </c>
      <c r="K25" s="16"/>
      <c r="L25" s="16">
        <v>0</v>
      </c>
    </row>
    <row r="26" spans="1:12" s="1" customFormat="1" ht="14.25">
      <c r="A26" s="13" t="s">
        <v>31</v>
      </c>
      <c r="B26" s="16">
        <v>0</v>
      </c>
      <c r="C26" s="16"/>
      <c r="D26" s="16">
        <v>99</v>
      </c>
      <c r="E26" s="16"/>
      <c r="F26" s="16">
        <v>78</v>
      </c>
      <c r="G26" s="16"/>
      <c r="H26" s="16">
        <v>93</v>
      </c>
      <c r="I26" s="16"/>
      <c r="J26" s="16">
        <v>0</v>
      </c>
      <c r="K26" s="16"/>
      <c r="L26" s="16">
        <v>0</v>
      </c>
    </row>
    <row r="27" spans="1:12" s="1" customFormat="1" ht="14.25">
      <c r="A27" s="13" t="s">
        <v>32</v>
      </c>
      <c r="B27" s="16">
        <v>0</v>
      </c>
      <c r="C27" s="16"/>
      <c r="D27" s="16">
        <v>24</v>
      </c>
      <c r="E27" s="16"/>
      <c r="F27" s="16">
        <v>168</v>
      </c>
      <c r="G27" s="16"/>
      <c r="H27" s="16">
        <v>0</v>
      </c>
      <c r="I27" s="16"/>
      <c r="J27" s="16">
        <v>0</v>
      </c>
      <c r="K27" s="16"/>
      <c r="L27" s="16">
        <v>0</v>
      </c>
    </row>
    <row r="28" spans="1:12" s="1" customFormat="1" ht="14.25">
      <c r="A28" s="13" t="s">
        <v>33</v>
      </c>
      <c r="B28" s="16">
        <v>0</v>
      </c>
      <c r="C28" s="16"/>
      <c r="D28" s="16">
        <v>99</v>
      </c>
      <c r="E28" s="16"/>
      <c r="F28" s="16">
        <v>150</v>
      </c>
      <c r="G28" s="16"/>
      <c r="H28" s="16">
        <v>18</v>
      </c>
      <c r="I28" s="16"/>
      <c r="J28" s="16">
        <v>0</v>
      </c>
      <c r="K28" s="16"/>
      <c r="L28" s="16">
        <v>0</v>
      </c>
    </row>
    <row r="29" spans="1:12" s="1" customFormat="1" ht="14.25">
      <c r="A29" s="13" t="s">
        <v>34</v>
      </c>
      <c r="B29" s="16">
        <v>0</v>
      </c>
      <c r="C29" s="16"/>
      <c r="D29" s="16">
        <v>51</v>
      </c>
      <c r="E29" s="16"/>
      <c r="F29" s="16">
        <v>57</v>
      </c>
      <c r="G29" s="16"/>
      <c r="H29" s="16">
        <v>30</v>
      </c>
      <c r="I29" s="16"/>
      <c r="J29" s="16">
        <v>0</v>
      </c>
      <c r="K29" s="16"/>
      <c r="L29" s="16">
        <v>0</v>
      </c>
    </row>
    <row r="30" spans="1:12" s="1" customFormat="1" ht="14.25">
      <c r="A30" s="13" t="s">
        <v>35</v>
      </c>
      <c r="B30" s="16">
        <v>0</v>
      </c>
      <c r="C30" s="16"/>
      <c r="D30" s="16">
        <v>33</v>
      </c>
      <c r="E30" s="16"/>
      <c r="F30" s="16">
        <v>15</v>
      </c>
      <c r="G30" s="16"/>
      <c r="H30" s="16">
        <v>9</v>
      </c>
      <c r="I30" s="16"/>
      <c r="J30" s="16">
        <v>0</v>
      </c>
      <c r="K30" s="16"/>
      <c r="L30" s="16">
        <v>0</v>
      </c>
    </row>
    <row r="31" spans="1:12" s="1" customFormat="1" ht="14.25">
      <c r="A31" s="13" t="s">
        <v>36</v>
      </c>
      <c r="B31" s="16">
        <v>0</v>
      </c>
      <c r="C31" s="16"/>
      <c r="D31" s="16">
        <v>75</v>
      </c>
      <c r="E31" s="16"/>
      <c r="F31" s="16">
        <v>15</v>
      </c>
      <c r="G31" s="16"/>
      <c r="H31" s="16">
        <v>6</v>
      </c>
      <c r="I31" s="16"/>
      <c r="J31" s="16">
        <v>0</v>
      </c>
      <c r="K31" s="16"/>
      <c r="L31" s="16">
        <v>0</v>
      </c>
    </row>
    <row r="32" spans="1:12" s="1" customFormat="1" ht="14.25">
      <c r="A32" s="13" t="s">
        <v>37</v>
      </c>
      <c r="B32" s="16">
        <v>0</v>
      </c>
      <c r="C32" s="16"/>
      <c r="D32" s="16">
        <v>21</v>
      </c>
      <c r="E32" s="16"/>
      <c r="F32" s="16">
        <v>51</v>
      </c>
      <c r="G32" s="16"/>
      <c r="H32" s="16">
        <v>15</v>
      </c>
      <c r="I32" s="16"/>
      <c r="J32" s="16">
        <v>0</v>
      </c>
      <c r="K32" s="16"/>
      <c r="L32" s="16">
        <v>0</v>
      </c>
    </row>
    <row r="33" spans="1:12" s="1" customFormat="1" ht="14.25">
      <c r="A33" s="13" t="s">
        <v>13</v>
      </c>
      <c r="B33" s="16">
        <v>1968</v>
      </c>
      <c r="C33" s="16"/>
      <c r="D33" s="16">
        <v>0</v>
      </c>
      <c r="E33" s="16"/>
      <c r="F33" s="16">
        <v>0</v>
      </c>
      <c r="G33" s="16"/>
      <c r="H33" s="16">
        <v>0</v>
      </c>
      <c r="I33" s="16"/>
      <c r="J33" s="16">
        <v>0</v>
      </c>
      <c r="K33" s="16"/>
      <c r="L33" s="16">
        <v>0</v>
      </c>
    </row>
    <row r="34" spans="1:12" s="1" customFormat="1" ht="14.25">
      <c r="A34" s="13" t="s">
        <v>185</v>
      </c>
      <c r="B34" s="14">
        <f>SUM(B35:B36)</f>
        <v>1034</v>
      </c>
      <c r="C34" s="14"/>
      <c r="D34" s="14">
        <f>SUM(D35:D36)</f>
        <v>430</v>
      </c>
      <c r="E34" s="14"/>
      <c r="F34" s="14">
        <f>SUM(F35:F36)</f>
        <v>196</v>
      </c>
      <c r="G34" s="14"/>
      <c r="H34" s="14">
        <f>SUM(H35:H36)</f>
        <v>126</v>
      </c>
      <c r="I34" s="14"/>
      <c r="J34" s="14">
        <f>SUM(J35:J36)</f>
        <v>0</v>
      </c>
      <c r="K34" s="14"/>
      <c r="L34" s="14">
        <f>SUM(L35:L36)</f>
        <v>0</v>
      </c>
    </row>
    <row r="35" spans="1:13" s="1" customFormat="1" ht="15">
      <c r="A35" s="13" t="s">
        <v>45</v>
      </c>
      <c r="B35" s="16">
        <v>284</v>
      </c>
      <c r="C35" s="16"/>
      <c r="D35" s="16">
        <v>430</v>
      </c>
      <c r="E35" s="16"/>
      <c r="F35" s="16">
        <v>196</v>
      </c>
      <c r="G35" s="16"/>
      <c r="H35" s="16">
        <v>126</v>
      </c>
      <c r="I35" s="16"/>
      <c r="J35" s="16">
        <v>0</v>
      </c>
      <c r="K35" s="16"/>
      <c r="L35" s="16">
        <v>0</v>
      </c>
      <c r="M35" s="2"/>
    </row>
    <row r="36" spans="1:13" s="1" customFormat="1" ht="15">
      <c r="A36" s="13" t="s">
        <v>13</v>
      </c>
      <c r="B36" s="16">
        <v>750</v>
      </c>
      <c r="C36" s="16"/>
      <c r="D36" s="16">
        <v>0</v>
      </c>
      <c r="E36" s="16"/>
      <c r="F36" s="16">
        <v>0</v>
      </c>
      <c r="G36" s="16"/>
      <c r="H36" s="16">
        <v>0</v>
      </c>
      <c r="I36" s="16"/>
      <c r="J36" s="16">
        <v>0</v>
      </c>
      <c r="K36" s="16"/>
      <c r="L36" s="16">
        <v>0</v>
      </c>
      <c r="M36" s="2"/>
    </row>
    <row r="37" spans="1:12" s="1" customFormat="1" ht="14.25">
      <c r="A37" s="13" t="s">
        <v>72</v>
      </c>
      <c r="B37" s="14">
        <f>SUM(B38:B41)</f>
        <v>2505</v>
      </c>
      <c r="C37" s="14"/>
      <c r="D37" s="14">
        <f>SUM(D38:D41)</f>
        <v>234</v>
      </c>
      <c r="E37" s="14"/>
      <c r="F37" s="14">
        <f>SUM(F38:F41)</f>
        <v>76</v>
      </c>
      <c r="G37" s="14"/>
      <c r="H37" s="14">
        <f>SUM(H38:H41)</f>
        <v>96</v>
      </c>
      <c r="I37" s="14"/>
      <c r="J37" s="14">
        <f>SUM(J38:J41)</f>
        <v>24</v>
      </c>
      <c r="K37" s="14"/>
      <c r="L37" s="14">
        <f>SUM(L38:L41)</f>
        <v>0</v>
      </c>
    </row>
    <row r="38" spans="1:13" s="1" customFormat="1" ht="15">
      <c r="A38" s="13" t="s">
        <v>73</v>
      </c>
      <c r="B38" s="16">
        <v>315</v>
      </c>
      <c r="C38" s="16"/>
      <c r="D38" s="16">
        <v>218</v>
      </c>
      <c r="E38" s="16"/>
      <c r="F38" s="16">
        <v>28</v>
      </c>
      <c r="G38" s="16"/>
      <c r="H38" s="16">
        <v>58</v>
      </c>
      <c r="I38" s="16"/>
      <c r="J38" s="16">
        <v>18</v>
      </c>
      <c r="K38" s="16"/>
      <c r="L38" s="16">
        <v>0</v>
      </c>
      <c r="M38" s="2"/>
    </row>
    <row r="39" spans="1:13" s="1" customFormat="1" ht="15">
      <c r="A39" s="13" t="s">
        <v>74</v>
      </c>
      <c r="B39" s="16">
        <v>0</v>
      </c>
      <c r="C39" s="16"/>
      <c r="D39" s="16">
        <v>12</v>
      </c>
      <c r="E39" s="16"/>
      <c r="F39" s="16">
        <v>0</v>
      </c>
      <c r="G39" s="16"/>
      <c r="H39" s="16">
        <v>30</v>
      </c>
      <c r="I39" s="16"/>
      <c r="J39" s="16">
        <v>0</v>
      </c>
      <c r="K39" s="16"/>
      <c r="L39" s="16">
        <v>0</v>
      </c>
      <c r="M39" s="2"/>
    </row>
    <row r="40" spans="1:13" s="1" customFormat="1" ht="15">
      <c r="A40" s="13" t="s">
        <v>188</v>
      </c>
      <c r="B40" s="16">
        <v>657</v>
      </c>
      <c r="C40" s="16"/>
      <c r="D40" s="16">
        <v>4</v>
      </c>
      <c r="E40" s="16"/>
      <c r="F40" s="16">
        <v>48</v>
      </c>
      <c r="G40" s="16"/>
      <c r="H40" s="16">
        <v>8</v>
      </c>
      <c r="I40" s="16"/>
      <c r="J40" s="16">
        <v>6</v>
      </c>
      <c r="K40" s="16"/>
      <c r="L40" s="16">
        <v>0</v>
      </c>
      <c r="M40" s="2"/>
    </row>
    <row r="41" spans="1:12" s="1" customFormat="1" ht="14.25">
      <c r="A41" s="13" t="s">
        <v>13</v>
      </c>
      <c r="B41" s="16">
        <v>1533</v>
      </c>
      <c r="C41" s="16"/>
      <c r="D41" s="16">
        <v>0</v>
      </c>
      <c r="E41" s="16"/>
      <c r="F41" s="16">
        <v>0</v>
      </c>
      <c r="G41" s="16"/>
      <c r="H41" s="16">
        <v>0</v>
      </c>
      <c r="I41" s="16"/>
      <c r="J41" s="16">
        <v>0</v>
      </c>
      <c r="K41" s="16"/>
      <c r="L41" s="16">
        <v>0</v>
      </c>
    </row>
    <row r="42" spans="1:13" s="1" customFormat="1" ht="15">
      <c r="A42" s="13" t="s">
        <v>186</v>
      </c>
      <c r="B42" s="14">
        <f>SUM(B43:B45)</f>
        <v>1947</v>
      </c>
      <c r="C42" s="14"/>
      <c r="D42" s="14">
        <f>SUM(D43:D45)</f>
        <v>476</v>
      </c>
      <c r="E42" s="14"/>
      <c r="F42" s="14">
        <f>SUM(F43:F45)</f>
        <v>301</v>
      </c>
      <c r="G42" s="14"/>
      <c r="H42" s="14">
        <f>SUM(H43:H45)</f>
        <v>114</v>
      </c>
      <c r="I42" s="14"/>
      <c r="J42" s="14">
        <f>SUM(J43:J45)</f>
        <v>0</v>
      </c>
      <c r="K42" s="14"/>
      <c r="L42" s="14">
        <f>SUM(L43:L45)</f>
        <v>0</v>
      </c>
      <c r="M42" s="2"/>
    </row>
    <row r="43" spans="1:13" s="1" customFormat="1" ht="15">
      <c r="A43" s="13" t="s">
        <v>189</v>
      </c>
      <c r="B43" s="16">
        <v>0</v>
      </c>
      <c r="C43" s="16"/>
      <c r="D43" s="16">
        <v>0</v>
      </c>
      <c r="E43" s="16"/>
      <c r="F43" s="16">
        <v>0</v>
      </c>
      <c r="G43" s="16"/>
      <c r="H43" s="16">
        <v>0</v>
      </c>
      <c r="I43" s="16"/>
      <c r="J43" s="16">
        <v>0</v>
      </c>
      <c r="K43" s="16"/>
      <c r="L43" s="16">
        <v>0</v>
      </c>
      <c r="M43" s="2"/>
    </row>
    <row r="44" spans="1:13" s="1" customFormat="1" ht="15">
      <c r="A44" s="13" t="s">
        <v>187</v>
      </c>
      <c r="B44" s="16">
        <v>273</v>
      </c>
      <c r="C44" s="16"/>
      <c r="D44" s="16">
        <v>476</v>
      </c>
      <c r="E44" s="16"/>
      <c r="F44" s="16">
        <v>301</v>
      </c>
      <c r="G44" s="16"/>
      <c r="H44" s="16">
        <v>114</v>
      </c>
      <c r="I44" s="16"/>
      <c r="J44" s="16">
        <v>0</v>
      </c>
      <c r="K44" s="16"/>
      <c r="L44" s="16">
        <v>0</v>
      </c>
      <c r="M44" s="2"/>
    </row>
    <row r="45" spans="1:12" s="1" customFormat="1" ht="14.25">
      <c r="A45" s="13" t="s">
        <v>13</v>
      </c>
      <c r="B45" s="16">
        <v>1674</v>
      </c>
      <c r="C45" s="16"/>
      <c r="D45" s="16">
        <v>0</v>
      </c>
      <c r="E45" s="16"/>
      <c r="F45" s="16">
        <v>0</v>
      </c>
      <c r="G45" s="16"/>
      <c r="H45" s="16">
        <v>0</v>
      </c>
      <c r="I45" s="16"/>
      <c r="J45" s="16">
        <v>0</v>
      </c>
      <c r="K45" s="16"/>
      <c r="L45" s="16">
        <v>0</v>
      </c>
    </row>
    <row r="46" spans="1:12" s="1" customFormat="1" ht="14.25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s="1" customFormat="1" ht="14.25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s="2" customFormat="1" ht="15">
      <c r="A48" s="11" t="s">
        <v>195</v>
      </c>
      <c r="B48" s="14">
        <f>B50+B51+B101+B106+B63+B66+B69+B70+B76+B79+B83+B87+B90+B94+B103+B108+B124+B129+B130+B133+B137+B141+B145+B148+B73</f>
        <v>80415</v>
      </c>
      <c r="C48" s="15"/>
      <c r="D48" s="14">
        <f>D50+D51+D101+D106+D63+D66+D69+D70+D76+D79+D83+D87+D90+D94+D103+D108+D124+D129+D130+D133+D137+D141+D145+D148+D73</f>
        <v>55725</v>
      </c>
      <c r="E48" s="15"/>
      <c r="F48" s="14">
        <f>F50+F51+F101+F106+F63+F66+F69+F70+F76+F79+F83+F87+F90+F94+F103+F108+F124+F129+F130+F133+F137+F141+F145+F148+F73</f>
        <v>32865</v>
      </c>
      <c r="G48" s="15"/>
      <c r="H48" s="14">
        <f>H50+H51+H101+H106+H63+H66+H69+H70+H76+H79+H83+H87+H90+H94+H103+H108+H124+H129+H130+H133+H137+H141+H145+H148+H73</f>
        <v>10827</v>
      </c>
      <c r="I48" s="15"/>
      <c r="J48" s="14">
        <f>J50+J51+J101+J106+J63+J66+J69+J70+J76+J79+J83+J87+J90+J94+J103+J108+J124+J129+J130+J133+J137+J141+J145+J148+J73</f>
        <v>4438</v>
      </c>
      <c r="K48" s="15"/>
      <c r="L48" s="14">
        <f>L50+L51+L101+L106+L63+L66+L69+L70+L76+L79+L83+L87+L90+L94+L103+L108+L124+L129+L130+L133+L137+L141+L145+L148+L73</f>
        <v>2138</v>
      </c>
    </row>
    <row r="49" spans="1:12" s="1" customFormat="1" ht="9" customHeight="1">
      <c r="A49" s="13"/>
      <c r="B49" s="17"/>
      <c r="C49" s="18"/>
      <c r="D49" s="17"/>
      <c r="E49" s="18"/>
      <c r="F49" s="17"/>
      <c r="G49" s="18"/>
      <c r="H49" s="17"/>
      <c r="I49" s="18"/>
      <c r="J49" s="17"/>
      <c r="K49" s="18"/>
      <c r="L49" s="17"/>
    </row>
    <row r="50" spans="1:12" s="1" customFormat="1" ht="14.25">
      <c r="A50" s="13" t="s">
        <v>197</v>
      </c>
      <c r="B50" s="16">
        <v>0</v>
      </c>
      <c r="C50" s="16"/>
      <c r="D50" s="16">
        <v>0</v>
      </c>
      <c r="E50" s="16"/>
      <c r="F50" s="16">
        <v>12</v>
      </c>
      <c r="G50" s="16"/>
      <c r="H50" s="16">
        <v>0</v>
      </c>
      <c r="I50" s="16"/>
      <c r="J50" s="16">
        <v>0</v>
      </c>
      <c r="K50" s="16"/>
      <c r="L50" s="16">
        <v>0</v>
      </c>
    </row>
    <row r="51" spans="1:12" s="1" customFormat="1" ht="14.25">
      <c r="A51" s="13" t="s">
        <v>198</v>
      </c>
      <c r="B51" s="14">
        <f>+B52+B53+B54+B57+B59+B58+C56+B61+B62</f>
        <v>156</v>
      </c>
      <c r="C51" s="16"/>
      <c r="D51" s="14">
        <f>+D52+D53+D54+D57+D59+D58+E56+D61+D62</f>
        <v>777</v>
      </c>
      <c r="E51" s="16"/>
      <c r="F51" s="14">
        <f>+F52+F53+F54+F57+F59+F58+G56+F61+F62</f>
        <v>3387</v>
      </c>
      <c r="G51" s="16"/>
      <c r="H51" s="14">
        <f>+H52+H53+H54+H57+H59+H58+I56+H61+H62</f>
        <v>260</v>
      </c>
      <c r="I51" s="16"/>
      <c r="J51" s="14">
        <f>+J52+J53+J54+J57+J59+J58+K56+J61+J62</f>
        <v>351</v>
      </c>
      <c r="K51" s="16"/>
      <c r="L51" s="14">
        <f>+L52+L53+L54+L57+L59+L58+M56+L61+L62</f>
        <v>268</v>
      </c>
    </row>
    <row r="52" spans="1:12" s="1" customFormat="1" ht="14.25">
      <c r="A52" s="13" t="s">
        <v>14</v>
      </c>
      <c r="B52" s="16">
        <v>0</v>
      </c>
      <c r="C52" s="16"/>
      <c r="D52" s="16">
        <v>159</v>
      </c>
      <c r="E52" s="16"/>
      <c r="F52" s="16">
        <v>2355</v>
      </c>
      <c r="G52" s="16"/>
      <c r="H52" s="16">
        <v>18</v>
      </c>
      <c r="I52" s="16"/>
      <c r="J52" s="16">
        <v>0</v>
      </c>
      <c r="K52" s="16"/>
      <c r="L52" s="16">
        <v>0</v>
      </c>
    </row>
    <row r="53" spans="1:12" s="1" customFormat="1" ht="14.25">
      <c r="A53" s="13" t="s">
        <v>154</v>
      </c>
      <c r="B53" s="16">
        <v>0</v>
      </c>
      <c r="C53" s="16"/>
      <c r="D53" s="16">
        <v>237</v>
      </c>
      <c r="E53" s="16"/>
      <c r="F53" s="16">
        <v>522</v>
      </c>
      <c r="G53" s="16"/>
      <c r="H53" s="16">
        <v>2</v>
      </c>
      <c r="I53" s="16"/>
      <c r="J53" s="16">
        <v>0</v>
      </c>
      <c r="K53" s="16"/>
      <c r="L53" s="16">
        <v>0</v>
      </c>
    </row>
    <row r="54" spans="1:12" s="1" customFormat="1" ht="14.25">
      <c r="A54" s="13" t="s">
        <v>15</v>
      </c>
      <c r="B54" s="14">
        <f>SUM(B55:B56)</f>
        <v>0</v>
      </c>
      <c r="C54" s="14"/>
      <c r="D54" s="14">
        <f>SUM(D55:D56)</f>
        <v>150</v>
      </c>
      <c r="E54" s="14"/>
      <c r="F54" s="14">
        <f>SUM(F55:F56)</f>
        <v>249</v>
      </c>
      <c r="G54" s="14"/>
      <c r="H54" s="14">
        <f>SUM(H55:H56)</f>
        <v>219</v>
      </c>
      <c r="I54" s="14"/>
      <c r="J54" s="14">
        <f>SUM(J55:J56)</f>
        <v>153</v>
      </c>
      <c r="K54" s="14"/>
      <c r="L54" s="14">
        <f>SUM(L55:L56)</f>
        <v>0</v>
      </c>
    </row>
    <row r="55" spans="1:12" s="1" customFormat="1" ht="14.25">
      <c r="A55" s="13" t="s">
        <v>216</v>
      </c>
      <c r="B55" s="16">
        <v>0</v>
      </c>
      <c r="C55" s="16"/>
      <c r="D55" s="16">
        <v>150</v>
      </c>
      <c r="E55" s="16"/>
      <c r="F55" s="16">
        <v>249</v>
      </c>
      <c r="G55" s="16"/>
      <c r="H55" s="16">
        <v>219</v>
      </c>
      <c r="I55" s="16"/>
      <c r="J55" s="16">
        <v>153</v>
      </c>
      <c r="K55" s="16"/>
      <c r="L55" s="16">
        <v>0</v>
      </c>
    </row>
    <row r="56" spans="1:12" s="1" customFormat="1" ht="14.25">
      <c r="A56" s="13" t="s">
        <v>217</v>
      </c>
      <c r="B56" s="16">
        <v>0</v>
      </c>
      <c r="C56" s="16"/>
      <c r="D56" s="16">
        <v>0</v>
      </c>
      <c r="E56" s="16"/>
      <c r="F56" s="16">
        <v>0</v>
      </c>
      <c r="G56" s="16"/>
      <c r="H56" s="16">
        <v>0</v>
      </c>
      <c r="I56" s="16"/>
      <c r="J56" s="16">
        <v>0</v>
      </c>
      <c r="K56" s="16"/>
      <c r="L56" s="16">
        <v>0</v>
      </c>
    </row>
    <row r="57" spans="1:12" s="1" customFormat="1" ht="14.25">
      <c r="A57" s="13" t="s">
        <v>209</v>
      </c>
      <c r="B57" s="16">
        <v>0</v>
      </c>
      <c r="C57" s="16"/>
      <c r="D57" s="16">
        <v>0</v>
      </c>
      <c r="E57" s="16"/>
      <c r="F57" s="16">
        <v>0</v>
      </c>
      <c r="G57" s="16"/>
      <c r="H57" s="16">
        <v>0</v>
      </c>
      <c r="I57" s="16"/>
      <c r="J57" s="16">
        <v>0</v>
      </c>
      <c r="K57" s="16"/>
      <c r="L57" s="16">
        <v>0</v>
      </c>
    </row>
    <row r="58" spans="1:12" s="1" customFormat="1" ht="14.25">
      <c r="A58" s="13" t="s">
        <v>16</v>
      </c>
      <c r="B58" s="16">
        <v>0</v>
      </c>
      <c r="C58" s="16"/>
      <c r="D58" s="16">
        <v>126</v>
      </c>
      <c r="E58" s="16"/>
      <c r="F58" s="16">
        <v>153</v>
      </c>
      <c r="G58" s="16"/>
      <c r="H58" s="16">
        <v>0</v>
      </c>
      <c r="I58" s="16"/>
      <c r="J58" s="16">
        <v>0</v>
      </c>
      <c r="K58" s="16"/>
      <c r="L58" s="16">
        <v>0</v>
      </c>
    </row>
    <row r="59" spans="1:12" s="1" customFormat="1" ht="14.25">
      <c r="A59" s="13" t="s">
        <v>17</v>
      </c>
      <c r="B59" s="16">
        <v>156</v>
      </c>
      <c r="C59" s="16"/>
      <c r="D59" s="16">
        <v>105</v>
      </c>
      <c r="E59" s="16"/>
      <c r="F59" s="16">
        <v>108</v>
      </c>
      <c r="G59" s="16"/>
      <c r="H59" s="16">
        <v>21</v>
      </c>
      <c r="I59" s="16"/>
      <c r="J59" s="16">
        <v>135</v>
      </c>
      <c r="K59" s="16"/>
      <c r="L59" s="16">
        <v>0</v>
      </c>
    </row>
    <row r="60" spans="1:12" s="1" customFormat="1" ht="14.25">
      <c r="A60" s="13" t="s">
        <v>18</v>
      </c>
      <c r="B60" s="16">
        <v>0</v>
      </c>
      <c r="C60" s="16"/>
      <c r="D60" s="16">
        <v>0</v>
      </c>
      <c r="E60" s="16"/>
      <c r="F60" s="16">
        <v>0</v>
      </c>
      <c r="G60" s="16"/>
      <c r="H60" s="16">
        <v>0</v>
      </c>
      <c r="I60" s="16"/>
      <c r="J60" s="16">
        <v>0</v>
      </c>
      <c r="K60" s="16"/>
      <c r="L60" s="16">
        <v>0</v>
      </c>
    </row>
    <row r="61" spans="1:12" s="1" customFormat="1" ht="14.25">
      <c r="A61" s="13" t="s">
        <v>210</v>
      </c>
      <c r="B61" s="16">
        <v>0</v>
      </c>
      <c r="C61" s="16"/>
      <c r="D61" s="16">
        <v>0</v>
      </c>
      <c r="E61" s="16"/>
      <c r="F61" s="16">
        <v>0</v>
      </c>
      <c r="G61" s="16"/>
      <c r="H61" s="16">
        <v>0</v>
      </c>
      <c r="I61" s="16"/>
      <c r="J61" s="16">
        <v>63</v>
      </c>
      <c r="K61" s="16"/>
      <c r="L61" s="16">
        <v>0</v>
      </c>
    </row>
    <row r="62" spans="1:12" s="1" customFormat="1" ht="14.25">
      <c r="A62" s="13" t="s">
        <v>19</v>
      </c>
      <c r="B62" s="16">
        <v>0</v>
      </c>
      <c r="C62" s="16"/>
      <c r="D62" s="16">
        <v>0</v>
      </c>
      <c r="E62" s="16"/>
      <c r="F62" s="16">
        <v>0</v>
      </c>
      <c r="G62" s="16"/>
      <c r="H62" s="16">
        <v>0</v>
      </c>
      <c r="I62" s="16"/>
      <c r="J62" s="16">
        <v>0</v>
      </c>
      <c r="K62" s="16"/>
      <c r="L62" s="16">
        <v>268</v>
      </c>
    </row>
    <row r="63" spans="1:12" s="1" customFormat="1" ht="14.25">
      <c r="A63" s="13" t="s">
        <v>20</v>
      </c>
      <c r="B63" s="14">
        <f>+B64+B65</f>
        <v>165</v>
      </c>
      <c r="C63" s="14"/>
      <c r="D63" s="14">
        <f>+D64+D65</f>
        <v>299</v>
      </c>
      <c r="E63" s="14"/>
      <c r="F63" s="14">
        <f>+F64+F65</f>
        <v>0</v>
      </c>
      <c r="G63" s="14"/>
      <c r="H63" s="14">
        <f>+H64+H65</f>
        <v>0</v>
      </c>
      <c r="I63" s="14"/>
      <c r="J63" s="14">
        <f>+J64+J65</f>
        <v>0</v>
      </c>
      <c r="K63" s="14"/>
      <c r="L63" s="14">
        <f>+L64+L65</f>
        <v>0</v>
      </c>
    </row>
    <row r="64" spans="1:12" s="1" customFormat="1" ht="14.25">
      <c r="A64" s="13" t="s">
        <v>21</v>
      </c>
      <c r="B64" s="16">
        <v>15</v>
      </c>
      <c r="C64" s="16"/>
      <c r="D64" s="16">
        <v>14</v>
      </c>
      <c r="E64" s="16"/>
      <c r="F64" s="16">
        <v>0</v>
      </c>
      <c r="G64" s="16"/>
      <c r="H64" s="16">
        <v>0</v>
      </c>
      <c r="I64" s="16"/>
      <c r="J64" s="16">
        <v>0</v>
      </c>
      <c r="K64" s="16"/>
      <c r="L64" s="16">
        <v>0</v>
      </c>
    </row>
    <row r="65" spans="1:12" s="1" customFormat="1" ht="14.25">
      <c r="A65" s="13" t="s">
        <v>22</v>
      </c>
      <c r="B65" s="16">
        <v>150</v>
      </c>
      <c r="C65" s="16"/>
      <c r="D65" s="16">
        <v>285</v>
      </c>
      <c r="E65" s="16"/>
      <c r="F65" s="16">
        <v>0</v>
      </c>
      <c r="G65" s="16"/>
      <c r="H65" s="16">
        <v>0</v>
      </c>
      <c r="I65" s="16"/>
      <c r="J65" s="16">
        <v>0</v>
      </c>
      <c r="K65" s="16"/>
      <c r="L65" s="16">
        <v>0</v>
      </c>
    </row>
    <row r="66" spans="1:12" s="1" customFormat="1" ht="14.25">
      <c r="A66" s="13" t="s">
        <v>207</v>
      </c>
      <c r="B66" s="14">
        <f>SUM(B67:B68)</f>
        <v>768</v>
      </c>
      <c r="C66" s="16"/>
      <c r="D66" s="14">
        <f>SUM(D67:D68)</f>
        <v>558</v>
      </c>
      <c r="E66" s="16"/>
      <c r="F66" s="14">
        <f>SUM(F67:F68)</f>
        <v>1905</v>
      </c>
      <c r="G66" s="16"/>
      <c r="H66" s="14">
        <f>SUM(H67:H68)</f>
        <v>294</v>
      </c>
      <c r="I66" s="16"/>
      <c r="J66" s="14">
        <f>SUM(J67:J68)</f>
        <v>30</v>
      </c>
      <c r="K66" s="16"/>
      <c r="L66" s="14">
        <f>SUM(L67:L68)</f>
        <v>0</v>
      </c>
    </row>
    <row r="67" spans="1:12" s="1" customFormat="1" ht="14.25">
      <c r="A67" s="13" t="s">
        <v>213</v>
      </c>
      <c r="B67" s="16">
        <v>768</v>
      </c>
      <c r="C67" s="16"/>
      <c r="D67" s="16">
        <v>558</v>
      </c>
      <c r="E67" s="16"/>
      <c r="F67" s="16">
        <v>1905</v>
      </c>
      <c r="G67" s="16"/>
      <c r="H67" s="16">
        <f>237+57</f>
        <v>294</v>
      </c>
      <c r="I67" s="16"/>
      <c r="J67" s="16">
        <v>30</v>
      </c>
      <c r="K67" s="16"/>
      <c r="L67" s="16">
        <v>0</v>
      </c>
    </row>
    <row r="68" spans="1:12" s="1" customFormat="1" ht="14.25">
      <c r="A68" s="13" t="s">
        <v>22</v>
      </c>
      <c r="B68" s="16">
        <v>0</v>
      </c>
      <c r="C68" s="16"/>
      <c r="D68" s="16">
        <v>0</v>
      </c>
      <c r="E68" s="16"/>
      <c r="F68" s="16">
        <v>0</v>
      </c>
      <c r="G68" s="16"/>
      <c r="H68" s="16">
        <v>0</v>
      </c>
      <c r="I68" s="16"/>
      <c r="J68" s="16">
        <v>0</v>
      </c>
      <c r="K68" s="16"/>
      <c r="L68" s="16">
        <v>0</v>
      </c>
    </row>
    <row r="69" spans="1:12" s="1" customFormat="1" ht="14.25">
      <c r="A69" s="13" t="s">
        <v>23</v>
      </c>
      <c r="B69" s="16">
        <v>56</v>
      </c>
      <c r="C69" s="16"/>
      <c r="D69" s="16">
        <v>60</v>
      </c>
      <c r="E69" s="16"/>
      <c r="F69" s="16">
        <v>89</v>
      </c>
      <c r="G69" s="16"/>
      <c r="H69" s="16">
        <v>0</v>
      </c>
      <c r="I69" s="16"/>
      <c r="J69" s="16">
        <v>0</v>
      </c>
      <c r="K69" s="16"/>
      <c r="L69" s="16">
        <v>0</v>
      </c>
    </row>
    <row r="70" spans="1:12" s="1" customFormat="1" ht="14.25">
      <c r="A70" s="13" t="s">
        <v>24</v>
      </c>
      <c r="B70" s="14">
        <f>+B71+B72</f>
        <v>300</v>
      </c>
      <c r="C70" s="14"/>
      <c r="D70" s="14">
        <f>+D71+D72</f>
        <v>2985</v>
      </c>
      <c r="E70" s="14"/>
      <c r="F70" s="14">
        <f>+F71+F72</f>
        <v>597</v>
      </c>
      <c r="G70" s="14"/>
      <c r="H70" s="14">
        <f>+H71+H72</f>
        <v>240</v>
      </c>
      <c r="I70" s="14"/>
      <c r="J70" s="14">
        <f>+J71+J72</f>
        <v>27</v>
      </c>
      <c r="K70" s="14"/>
      <c r="L70" s="14">
        <f>+L71+L72</f>
        <v>0</v>
      </c>
    </row>
    <row r="71" spans="1:12" s="1" customFormat="1" ht="14.25">
      <c r="A71" s="13" t="s">
        <v>25</v>
      </c>
      <c r="B71" s="16">
        <v>300</v>
      </c>
      <c r="C71" s="16"/>
      <c r="D71" s="16">
        <v>1188</v>
      </c>
      <c r="E71" s="16"/>
      <c r="F71" s="16">
        <v>597</v>
      </c>
      <c r="G71" s="16"/>
      <c r="H71" s="16">
        <v>240</v>
      </c>
      <c r="I71" s="16"/>
      <c r="J71" s="16">
        <v>27</v>
      </c>
      <c r="K71" s="16"/>
      <c r="L71" s="16">
        <v>0</v>
      </c>
    </row>
    <row r="72" spans="1:12" s="1" customFormat="1" ht="14.25">
      <c r="A72" s="13" t="s">
        <v>13</v>
      </c>
      <c r="B72" s="16">
        <v>0</v>
      </c>
      <c r="C72" s="16"/>
      <c r="D72" s="16">
        <v>1797</v>
      </c>
      <c r="E72" s="16"/>
      <c r="F72" s="16">
        <v>0</v>
      </c>
      <c r="G72" s="16"/>
      <c r="H72" s="16">
        <v>0</v>
      </c>
      <c r="I72" s="16"/>
      <c r="J72" s="16">
        <v>0</v>
      </c>
      <c r="K72" s="16"/>
      <c r="L72" s="16">
        <v>0</v>
      </c>
    </row>
    <row r="73" spans="1:12" s="1" customFormat="1" ht="14.25">
      <c r="A73" s="13" t="s">
        <v>190</v>
      </c>
      <c r="B73" s="14">
        <f>SUM(B74:B75)</f>
        <v>2106</v>
      </c>
      <c r="C73" s="14"/>
      <c r="D73" s="14">
        <f>SUM(D74:D75)</f>
        <v>959</v>
      </c>
      <c r="E73" s="14"/>
      <c r="F73" s="14">
        <f>SUM(F74:F75)</f>
        <v>354</v>
      </c>
      <c r="G73" s="14"/>
      <c r="H73" s="14">
        <f>SUM(H74:H75)</f>
        <v>198</v>
      </c>
      <c r="I73" s="14"/>
      <c r="J73" s="14">
        <f>SUM(J74:J75)</f>
        <v>84</v>
      </c>
      <c r="K73" s="14"/>
      <c r="L73" s="14">
        <f>SUM(L74:L75)</f>
        <v>0</v>
      </c>
    </row>
    <row r="74" spans="1:12" s="1" customFormat="1" ht="14.25">
      <c r="A74" s="13" t="s">
        <v>89</v>
      </c>
      <c r="B74" s="16">
        <v>2106</v>
      </c>
      <c r="C74" s="16"/>
      <c r="D74" s="16">
        <v>704</v>
      </c>
      <c r="E74" s="16"/>
      <c r="F74" s="16">
        <v>354</v>
      </c>
      <c r="G74" s="16"/>
      <c r="H74" s="16">
        <v>198</v>
      </c>
      <c r="I74" s="16"/>
      <c r="J74" s="16">
        <v>84</v>
      </c>
      <c r="K74" s="16"/>
      <c r="L74" s="16">
        <v>0</v>
      </c>
    </row>
    <row r="75" spans="1:12" s="1" customFormat="1" ht="14.25">
      <c r="A75" s="13" t="s">
        <v>13</v>
      </c>
      <c r="B75" s="16">
        <v>0</v>
      </c>
      <c r="C75" s="16"/>
      <c r="D75" s="16">
        <v>255</v>
      </c>
      <c r="E75" s="16"/>
      <c r="F75" s="16">
        <v>0</v>
      </c>
      <c r="G75" s="16"/>
      <c r="H75" s="16">
        <v>0</v>
      </c>
      <c r="I75" s="16"/>
      <c r="J75" s="16">
        <v>0</v>
      </c>
      <c r="K75" s="16"/>
      <c r="L75" s="16">
        <v>0</v>
      </c>
    </row>
    <row r="76" spans="1:12" s="1" customFormat="1" ht="14.25">
      <c r="A76" s="13" t="s">
        <v>38</v>
      </c>
      <c r="B76" s="14">
        <f>+B77+B78</f>
        <v>2918</v>
      </c>
      <c r="C76" s="14"/>
      <c r="D76" s="14">
        <f>+D77+D78</f>
        <v>3090</v>
      </c>
      <c r="E76" s="14"/>
      <c r="F76" s="14">
        <f>+F77+F78</f>
        <v>2081</v>
      </c>
      <c r="G76" s="14"/>
      <c r="H76" s="14">
        <f>+H77+H78</f>
        <v>1496</v>
      </c>
      <c r="I76" s="14"/>
      <c r="J76" s="14">
        <f>+J77+J78</f>
        <v>348</v>
      </c>
      <c r="K76" s="14"/>
      <c r="L76" s="14">
        <f>+L77+L78</f>
        <v>197</v>
      </c>
    </row>
    <row r="77" spans="1:12" s="1" customFormat="1" ht="14.25">
      <c r="A77" s="13" t="s">
        <v>39</v>
      </c>
      <c r="B77" s="16">
        <v>2918</v>
      </c>
      <c r="C77" s="16"/>
      <c r="D77" s="16">
        <v>3090</v>
      </c>
      <c r="E77" s="16"/>
      <c r="F77" s="16">
        <v>2081</v>
      </c>
      <c r="G77" s="16"/>
      <c r="H77" s="16">
        <v>1496</v>
      </c>
      <c r="I77" s="16"/>
      <c r="J77" s="16">
        <v>348</v>
      </c>
      <c r="K77" s="16"/>
      <c r="L77" s="16">
        <v>197</v>
      </c>
    </row>
    <row r="78" spans="1:12" s="1" customFormat="1" ht="14.25">
      <c r="A78" s="13" t="s">
        <v>13</v>
      </c>
      <c r="B78" s="16">
        <v>0</v>
      </c>
      <c r="C78" s="16"/>
      <c r="D78" s="16">
        <v>0</v>
      </c>
      <c r="E78" s="16"/>
      <c r="F78" s="16">
        <v>0</v>
      </c>
      <c r="G78" s="16"/>
      <c r="H78" s="16">
        <v>0</v>
      </c>
      <c r="I78" s="16"/>
      <c r="J78" s="16">
        <v>0</v>
      </c>
      <c r="K78" s="16"/>
      <c r="L78" s="16">
        <v>0</v>
      </c>
    </row>
    <row r="79" spans="1:12" s="1" customFormat="1" ht="14.25">
      <c r="A79" s="13" t="s">
        <v>40</v>
      </c>
      <c r="B79" s="14">
        <f>+SUM(B80:B82)</f>
        <v>7869</v>
      </c>
      <c r="C79" s="14"/>
      <c r="D79" s="14">
        <f>+SUM(D80:D82)</f>
        <v>1588</v>
      </c>
      <c r="E79" s="14"/>
      <c r="F79" s="14">
        <f>+SUM(F80:F82)</f>
        <v>344</v>
      </c>
      <c r="G79" s="14"/>
      <c r="H79" s="14">
        <f>+SUM(H80:H82)</f>
        <v>418</v>
      </c>
      <c r="I79" s="14"/>
      <c r="J79" s="14">
        <f>+SUM(J80:J82)</f>
        <v>128</v>
      </c>
      <c r="K79" s="14"/>
      <c r="L79" s="14">
        <f>+SUM(L80:L82)</f>
        <v>158</v>
      </c>
    </row>
    <row r="80" spans="1:12" s="1" customFormat="1" ht="14.25">
      <c r="A80" s="13" t="s">
        <v>155</v>
      </c>
      <c r="B80" s="16">
        <v>7869</v>
      </c>
      <c r="C80" s="16"/>
      <c r="D80" s="16">
        <v>1507</v>
      </c>
      <c r="E80" s="16"/>
      <c r="F80" s="16">
        <v>344</v>
      </c>
      <c r="G80" s="16"/>
      <c r="H80" s="16">
        <v>418</v>
      </c>
      <c r="I80" s="16"/>
      <c r="J80" s="16">
        <v>128</v>
      </c>
      <c r="K80" s="16"/>
      <c r="L80" s="16">
        <v>0</v>
      </c>
    </row>
    <row r="81" spans="1:42" s="1" customFormat="1" ht="15">
      <c r="A81" s="13" t="s">
        <v>156</v>
      </c>
      <c r="B81" s="16">
        <v>0</v>
      </c>
      <c r="C81" s="16"/>
      <c r="D81" s="16">
        <v>0</v>
      </c>
      <c r="E81" s="16"/>
      <c r="F81" s="16">
        <v>0</v>
      </c>
      <c r="G81" s="16"/>
      <c r="H81" s="16">
        <v>0</v>
      </c>
      <c r="I81" s="16"/>
      <c r="J81" s="16">
        <v>0</v>
      </c>
      <c r="K81" s="16"/>
      <c r="L81" s="16">
        <v>158</v>
      </c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12" s="1" customFormat="1" ht="14.25">
      <c r="A82" s="13" t="s">
        <v>13</v>
      </c>
      <c r="B82" s="16">
        <v>0</v>
      </c>
      <c r="C82" s="16"/>
      <c r="D82" s="16">
        <v>81</v>
      </c>
      <c r="E82" s="16"/>
      <c r="F82" s="16">
        <v>0</v>
      </c>
      <c r="G82" s="16"/>
      <c r="H82" s="16">
        <v>0</v>
      </c>
      <c r="I82" s="16"/>
      <c r="J82" s="16">
        <v>0</v>
      </c>
      <c r="K82" s="16"/>
      <c r="L82" s="16">
        <v>0</v>
      </c>
    </row>
    <row r="83" spans="1:12" s="1" customFormat="1" ht="14.25">
      <c r="A83" s="13" t="s">
        <v>41</v>
      </c>
      <c r="B83" s="14">
        <f>+SUM(B84:B86)</f>
        <v>651</v>
      </c>
      <c r="C83" s="14"/>
      <c r="D83" s="14">
        <f>+SUM(D84:D86)</f>
        <v>3543</v>
      </c>
      <c r="E83" s="14"/>
      <c r="F83" s="14">
        <f>+SUM(F84:F86)</f>
        <v>4710</v>
      </c>
      <c r="G83" s="14"/>
      <c r="H83" s="14">
        <f>+SUM(H84:H86)</f>
        <v>867</v>
      </c>
      <c r="I83" s="14"/>
      <c r="J83" s="14">
        <f>+SUM(J84:J86)</f>
        <v>114</v>
      </c>
      <c r="K83" s="14"/>
      <c r="L83" s="14">
        <f>+SUM(L84:L86)</f>
        <v>0</v>
      </c>
    </row>
    <row r="84" spans="1:42" s="1" customFormat="1" ht="15">
      <c r="A84" s="13" t="s">
        <v>42</v>
      </c>
      <c r="B84" s="16">
        <v>651</v>
      </c>
      <c r="C84" s="16"/>
      <c r="D84" s="16">
        <v>2802</v>
      </c>
      <c r="E84" s="16"/>
      <c r="F84" s="16">
        <v>4261</v>
      </c>
      <c r="G84" s="16"/>
      <c r="H84" s="16">
        <v>867</v>
      </c>
      <c r="I84" s="16"/>
      <c r="J84" s="16">
        <v>114</v>
      </c>
      <c r="K84" s="16"/>
      <c r="L84" s="16">
        <v>0</v>
      </c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s="1" customFormat="1" ht="15">
      <c r="A85" s="13" t="s">
        <v>43</v>
      </c>
      <c r="B85" s="16">
        <v>0</v>
      </c>
      <c r="C85" s="16"/>
      <c r="D85" s="16">
        <v>636</v>
      </c>
      <c r="E85" s="16"/>
      <c r="F85" s="16">
        <v>449</v>
      </c>
      <c r="G85" s="16"/>
      <c r="H85" s="16">
        <v>0</v>
      </c>
      <c r="I85" s="16"/>
      <c r="J85" s="16">
        <v>0</v>
      </c>
      <c r="K85" s="16"/>
      <c r="L85" s="16">
        <v>0</v>
      </c>
      <c r="M85" s="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12" s="1" customFormat="1" ht="14.25">
      <c r="A86" s="13" t="s">
        <v>13</v>
      </c>
      <c r="B86" s="16">
        <v>0</v>
      </c>
      <c r="C86" s="16"/>
      <c r="D86" s="16">
        <v>105</v>
      </c>
      <c r="E86" s="16"/>
      <c r="F86" s="16">
        <v>0</v>
      </c>
      <c r="G86" s="16"/>
      <c r="H86" s="16">
        <v>0</v>
      </c>
      <c r="I86" s="16"/>
      <c r="J86" s="16">
        <v>0</v>
      </c>
      <c r="K86" s="16"/>
      <c r="L86" s="16">
        <v>0</v>
      </c>
    </row>
    <row r="87" spans="1:12" s="1" customFormat="1" ht="14.25">
      <c r="A87" s="13" t="s">
        <v>44</v>
      </c>
      <c r="B87" s="14">
        <f>+B88+B89</f>
        <v>1365</v>
      </c>
      <c r="C87" s="14"/>
      <c r="D87" s="14">
        <f>+D88+D89</f>
        <v>2064</v>
      </c>
      <c r="E87" s="14"/>
      <c r="F87" s="14">
        <f>+F88+F89</f>
        <v>3064</v>
      </c>
      <c r="G87" s="14"/>
      <c r="H87" s="14">
        <f>+H88+H89</f>
        <v>288</v>
      </c>
      <c r="I87" s="14"/>
      <c r="J87" s="14">
        <f>+J88+J89</f>
        <v>126</v>
      </c>
      <c r="K87" s="14"/>
      <c r="L87" s="14">
        <f>+L88+L89</f>
        <v>0</v>
      </c>
    </row>
    <row r="88" spans="1:12" s="1" customFormat="1" ht="14.25">
      <c r="A88" s="13" t="s">
        <v>157</v>
      </c>
      <c r="B88" s="16">
        <v>1365</v>
      </c>
      <c r="C88" s="16"/>
      <c r="D88" s="16">
        <v>2064</v>
      </c>
      <c r="E88" s="16"/>
      <c r="F88" s="16">
        <v>3064</v>
      </c>
      <c r="G88" s="16"/>
      <c r="H88" s="16">
        <v>288</v>
      </c>
      <c r="I88" s="16"/>
      <c r="J88" s="16">
        <v>126</v>
      </c>
      <c r="K88" s="16"/>
      <c r="L88" s="16">
        <v>0</v>
      </c>
    </row>
    <row r="89" spans="1:12" s="1" customFormat="1" ht="14.25">
      <c r="A89" s="13" t="s">
        <v>13</v>
      </c>
      <c r="B89" s="16">
        <v>0</v>
      </c>
      <c r="C89" s="16"/>
      <c r="D89" s="16">
        <v>0</v>
      </c>
      <c r="E89" s="16"/>
      <c r="F89" s="16">
        <v>0</v>
      </c>
      <c r="G89" s="16"/>
      <c r="H89" s="16">
        <v>0</v>
      </c>
      <c r="I89" s="16"/>
      <c r="J89" s="16">
        <v>0</v>
      </c>
      <c r="K89" s="16"/>
      <c r="L89" s="16">
        <v>0</v>
      </c>
    </row>
    <row r="90" spans="1:12" s="1" customFormat="1" ht="14.25">
      <c r="A90" s="13" t="s">
        <v>46</v>
      </c>
      <c r="B90" s="14">
        <f>+B91+B92+B93</f>
        <v>8277</v>
      </c>
      <c r="C90" s="14"/>
      <c r="D90" s="14">
        <f>+D91+D92</f>
        <v>2556</v>
      </c>
      <c r="E90" s="14"/>
      <c r="F90" s="14">
        <f>+F91+F92</f>
        <v>2190</v>
      </c>
      <c r="G90" s="14"/>
      <c r="H90" s="14">
        <f>+H91+H92</f>
        <v>1083</v>
      </c>
      <c r="I90" s="14"/>
      <c r="J90" s="14">
        <f>+J91+J92</f>
        <v>593</v>
      </c>
      <c r="K90" s="14"/>
      <c r="L90" s="14">
        <f>+L91+L92</f>
        <v>0</v>
      </c>
    </row>
    <row r="91" spans="1:12" s="1" customFormat="1" ht="14.25">
      <c r="A91" s="13" t="s">
        <v>47</v>
      </c>
      <c r="B91" s="16">
        <v>0</v>
      </c>
      <c r="C91" s="16"/>
      <c r="D91" s="16">
        <v>2205</v>
      </c>
      <c r="E91" s="16"/>
      <c r="F91" s="16">
        <v>2190</v>
      </c>
      <c r="G91" s="16"/>
      <c r="H91" s="16">
        <v>1083</v>
      </c>
      <c r="I91" s="16"/>
      <c r="J91" s="16">
        <v>593</v>
      </c>
      <c r="K91" s="16"/>
      <c r="L91" s="16">
        <v>0</v>
      </c>
    </row>
    <row r="92" spans="1:12" s="1" customFormat="1" ht="14.25">
      <c r="A92" s="13" t="s">
        <v>13</v>
      </c>
      <c r="B92" s="16">
        <v>234</v>
      </c>
      <c r="C92" s="16"/>
      <c r="D92" s="16">
        <v>351</v>
      </c>
      <c r="E92" s="16"/>
      <c r="F92" s="16">
        <v>0</v>
      </c>
      <c r="G92" s="16"/>
      <c r="H92" s="16">
        <v>0</v>
      </c>
      <c r="I92" s="16"/>
      <c r="J92" s="16">
        <v>0</v>
      </c>
      <c r="K92" s="16"/>
      <c r="L92" s="16">
        <v>0</v>
      </c>
    </row>
    <row r="93" spans="1:12" s="1" customFormat="1" ht="14.25">
      <c r="A93" s="13" t="s">
        <v>226</v>
      </c>
      <c r="B93" s="16">
        <v>8043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s="1" customFormat="1" ht="14.25">
      <c r="A94" s="13" t="s">
        <v>48</v>
      </c>
      <c r="B94" s="14">
        <f>SUM(B95:B100)</f>
        <v>6039</v>
      </c>
      <c r="C94" s="14"/>
      <c r="D94" s="14">
        <f>SUM(D95:D100)</f>
        <v>2147</v>
      </c>
      <c r="E94" s="14"/>
      <c r="F94" s="14">
        <f>SUM(F95:F100)</f>
        <v>879</v>
      </c>
      <c r="G94" s="14"/>
      <c r="H94" s="14">
        <f>SUM(H95:H100)</f>
        <v>768</v>
      </c>
      <c r="I94" s="14"/>
      <c r="J94" s="14">
        <f>SUM(J95:J100)</f>
        <v>379</v>
      </c>
      <c r="K94" s="14"/>
      <c r="L94" s="14">
        <f>SUM(L95:L100)</f>
        <v>168</v>
      </c>
    </row>
    <row r="95" spans="1:13" s="1" customFormat="1" ht="15">
      <c r="A95" s="13" t="s">
        <v>49</v>
      </c>
      <c r="B95" s="16">
        <v>1425</v>
      </c>
      <c r="C95" s="16"/>
      <c r="D95" s="16">
        <v>45</v>
      </c>
      <c r="E95" s="16"/>
      <c r="F95" s="16">
        <v>0</v>
      </c>
      <c r="G95" s="16"/>
      <c r="H95" s="16">
        <v>143</v>
      </c>
      <c r="I95" s="16"/>
      <c r="J95" s="16">
        <v>147</v>
      </c>
      <c r="K95" s="16"/>
      <c r="L95" s="16">
        <v>0</v>
      </c>
      <c r="M95" s="2"/>
    </row>
    <row r="96" spans="1:13" s="1" customFormat="1" ht="15">
      <c r="A96" s="13" t="s">
        <v>50</v>
      </c>
      <c r="B96" s="16">
        <v>941</v>
      </c>
      <c r="C96" s="16"/>
      <c r="D96" s="16">
        <v>248</v>
      </c>
      <c r="E96" s="16"/>
      <c r="F96" s="16">
        <v>436</v>
      </c>
      <c r="G96" s="16"/>
      <c r="H96" s="16">
        <v>326</v>
      </c>
      <c r="I96" s="16"/>
      <c r="J96" s="16">
        <v>221</v>
      </c>
      <c r="K96" s="16"/>
      <c r="L96" s="16">
        <v>168</v>
      </c>
      <c r="M96" s="2"/>
    </row>
    <row r="97" spans="1:13" s="1" customFormat="1" ht="15">
      <c r="A97" s="13" t="s">
        <v>51</v>
      </c>
      <c r="B97" s="16">
        <v>3673</v>
      </c>
      <c r="C97" s="16"/>
      <c r="D97" s="16">
        <v>0</v>
      </c>
      <c r="E97" s="16"/>
      <c r="F97" s="16">
        <v>250</v>
      </c>
      <c r="G97" s="16"/>
      <c r="H97" s="16">
        <v>138</v>
      </c>
      <c r="I97" s="16"/>
      <c r="J97" s="16">
        <v>11</v>
      </c>
      <c r="K97" s="16"/>
      <c r="L97" s="16">
        <v>0</v>
      </c>
      <c r="M97" s="2"/>
    </row>
    <row r="98" spans="1:13" s="1" customFormat="1" ht="15">
      <c r="A98" s="13" t="s">
        <v>52</v>
      </c>
      <c r="B98" s="16">
        <v>0</v>
      </c>
      <c r="C98" s="16"/>
      <c r="D98" s="16">
        <v>0</v>
      </c>
      <c r="E98" s="16"/>
      <c r="F98" s="16">
        <v>193</v>
      </c>
      <c r="G98" s="16"/>
      <c r="H98" s="16">
        <v>161</v>
      </c>
      <c r="I98" s="16"/>
      <c r="J98" s="16">
        <v>0</v>
      </c>
      <c r="K98" s="16"/>
      <c r="L98" s="16">
        <v>0</v>
      </c>
      <c r="M98" s="2"/>
    </row>
    <row r="99" spans="1:12" s="1" customFormat="1" ht="14.25">
      <c r="A99" s="13" t="s">
        <v>13</v>
      </c>
      <c r="B99" s="16">
        <v>0</v>
      </c>
      <c r="C99" s="16"/>
      <c r="D99" s="16">
        <v>1809</v>
      </c>
      <c r="E99" s="16"/>
      <c r="F99" s="16">
        <v>0</v>
      </c>
      <c r="G99" s="16"/>
      <c r="H99" s="16">
        <v>0</v>
      </c>
      <c r="I99" s="16"/>
      <c r="J99" s="16">
        <v>0</v>
      </c>
      <c r="K99" s="16"/>
      <c r="L99" s="16">
        <v>0</v>
      </c>
    </row>
    <row r="100" spans="1:12" s="1" customFormat="1" ht="14.25">
      <c r="A100" s="13" t="s">
        <v>191</v>
      </c>
      <c r="B100" s="16">
        <v>0</v>
      </c>
      <c r="C100" s="16"/>
      <c r="D100" s="16">
        <v>45</v>
      </c>
      <c r="E100" s="16"/>
      <c r="F100" s="16">
        <v>0</v>
      </c>
      <c r="G100" s="16"/>
      <c r="H100" s="16">
        <v>0</v>
      </c>
      <c r="I100" s="16"/>
      <c r="J100" s="16">
        <v>0</v>
      </c>
      <c r="K100" s="16"/>
      <c r="L100" s="16">
        <v>0</v>
      </c>
    </row>
    <row r="101" spans="1:12" s="1" customFormat="1" ht="14.25">
      <c r="A101" s="13" t="s">
        <v>211</v>
      </c>
      <c r="B101" s="14">
        <f>+B102</f>
        <v>348</v>
      </c>
      <c r="C101" s="16"/>
      <c r="D101" s="14">
        <f>+D102</f>
        <v>156</v>
      </c>
      <c r="E101" s="16"/>
      <c r="F101" s="14">
        <f>+F102</f>
        <v>528</v>
      </c>
      <c r="G101" s="16"/>
      <c r="H101" s="14">
        <f>+H102</f>
        <v>78</v>
      </c>
      <c r="I101" s="16"/>
      <c r="J101" s="14">
        <f>+J102</f>
        <v>0</v>
      </c>
      <c r="K101" s="16"/>
      <c r="L101" s="14">
        <f>+L102</f>
        <v>0</v>
      </c>
    </row>
    <row r="102" spans="1:12" s="1" customFormat="1" ht="14.25">
      <c r="A102" s="13" t="s">
        <v>16</v>
      </c>
      <c r="B102" s="16">
        <v>348</v>
      </c>
      <c r="C102" s="16"/>
      <c r="D102" s="16">
        <v>156</v>
      </c>
      <c r="E102" s="16"/>
      <c r="F102" s="16">
        <v>528</v>
      </c>
      <c r="G102" s="16"/>
      <c r="H102" s="16">
        <v>78</v>
      </c>
      <c r="I102" s="16"/>
      <c r="J102" s="16">
        <v>0</v>
      </c>
      <c r="K102" s="16"/>
      <c r="L102" s="16">
        <v>0</v>
      </c>
    </row>
    <row r="103" spans="1:12" s="1" customFormat="1" ht="14.25">
      <c r="A103" s="13" t="s">
        <v>53</v>
      </c>
      <c r="B103" s="14">
        <f>+B104+B105</f>
        <v>1416</v>
      </c>
      <c r="C103" s="14"/>
      <c r="D103" s="14">
        <f>+D104+D105</f>
        <v>7152</v>
      </c>
      <c r="E103" s="14"/>
      <c r="F103" s="14">
        <f>+F104+F105</f>
        <v>1047</v>
      </c>
      <c r="G103" s="14"/>
      <c r="H103" s="14">
        <f>+H104+H105</f>
        <v>450</v>
      </c>
      <c r="I103" s="14"/>
      <c r="J103" s="14">
        <f>+J104+J105</f>
        <v>276</v>
      </c>
      <c r="K103" s="14"/>
      <c r="L103" s="14">
        <f>+L104+L105</f>
        <v>0</v>
      </c>
    </row>
    <row r="104" spans="1:13" s="1" customFormat="1" ht="15">
      <c r="A104" s="13" t="s">
        <v>54</v>
      </c>
      <c r="B104" s="16">
        <v>1251</v>
      </c>
      <c r="C104" s="16"/>
      <c r="D104" s="16">
        <v>2136</v>
      </c>
      <c r="E104" s="16"/>
      <c r="F104" s="16">
        <v>1047</v>
      </c>
      <c r="G104" s="16"/>
      <c r="H104" s="16">
        <v>450</v>
      </c>
      <c r="I104" s="16"/>
      <c r="J104" s="16">
        <v>276</v>
      </c>
      <c r="K104" s="16"/>
      <c r="L104" s="16">
        <v>0</v>
      </c>
      <c r="M104" s="2"/>
    </row>
    <row r="105" spans="1:13" s="1" customFormat="1" ht="15">
      <c r="A105" s="13" t="s">
        <v>13</v>
      </c>
      <c r="B105" s="16">
        <v>165</v>
      </c>
      <c r="C105" s="16"/>
      <c r="D105" s="16">
        <v>5016</v>
      </c>
      <c r="E105" s="16"/>
      <c r="F105" s="16">
        <v>0</v>
      </c>
      <c r="G105" s="16"/>
      <c r="H105" s="16">
        <v>0</v>
      </c>
      <c r="I105" s="16"/>
      <c r="J105" s="16">
        <v>0</v>
      </c>
      <c r="K105" s="16"/>
      <c r="L105" s="16">
        <v>0</v>
      </c>
      <c r="M105" s="2"/>
    </row>
    <row r="106" spans="1:13" s="1" customFormat="1" ht="15">
      <c r="A106" s="13" t="s">
        <v>212</v>
      </c>
      <c r="B106" s="14">
        <f>+B107</f>
        <v>0</v>
      </c>
      <c r="C106" s="16"/>
      <c r="D106" s="14">
        <f>+D107</f>
        <v>0</v>
      </c>
      <c r="E106" s="16"/>
      <c r="F106" s="14">
        <f>+F107</f>
        <v>0</v>
      </c>
      <c r="G106" s="16"/>
      <c r="H106" s="14">
        <f>+H107</f>
        <v>0</v>
      </c>
      <c r="I106" s="16"/>
      <c r="J106" s="14">
        <f>+J107</f>
        <v>0</v>
      </c>
      <c r="K106" s="16"/>
      <c r="L106" s="14">
        <f>+L107</f>
        <v>0</v>
      </c>
      <c r="M106" s="2"/>
    </row>
    <row r="107" spans="1:13" s="1" customFormat="1" ht="15">
      <c r="A107" s="13" t="s">
        <v>22</v>
      </c>
      <c r="B107" s="16">
        <v>0</v>
      </c>
      <c r="C107" s="16"/>
      <c r="D107" s="16">
        <v>0</v>
      </c>
      <c r="E107" s="16"/>
      <c r="F107" s="16">
        <v>0</v>
      </c>
      <c r="G107" s="16"/>
      <c r="H107" s="16">
        <v>0</v>
      </c>
      <c r="I107" s="16"/>
      <c r="J107" s="16">
        <v>0</v>
      </c>
      <c r="K107" s="16"/>
      <c r="L107" s="16">
        <v>0</v>
      </c>
      <c r="M107" s="2"/>
    </row>
    <row r="108" spans="1:12" s="1" customFormat="1" ht="14.25">
      <c r="A108" s="13" t="s">
        <v>55</v>
      </c>
      <c r="B108" s="14">
        <f>SUM(B109:B123)</f>
        <v>9497</v>
      </c>
      <c r="C108" s="14"/>
      <c r="D108" s="14">
        <f>SUM(D109:D123)</f>
        <v>4235</v>
      </c>
      <c r="E108" s="14"/>
      <c r="F108" s="14">
        <f>SUM(F109:F123)</f>
        <v>2635</v>
      </c>
      <c r="G108" s="14"/>
      <c r="H108" s="14">
        <f>SUM(H109:H123)</f>
        <v>875</v>
      </c>
      <c r="I108" s="14"/>
      <c r="J108" s="14">
        <f>SUM(J109:J123)</f>
        <v>119</v>
      </c>
      <c r="K108" s="14"/>
      <c r="L108" s="14">
        <f>SUM(L109:L123)</f>
        <v>0</v>
      </c>
    </row>
    <row r="109" spans="1:12" s="1" customFormat="1" ht="14.25">
      <c r="A109" s="13" t="s">
        <v>199</v>
      </c>
      <c r="B109" s="16">
        <v>204</v>
      </c>
      <c r="C109" s="16"/>
      <c r="D109" s="16">
        <v>24</v>
      </c>
      <c r="E109" s="14"/>
      <c r="F109" s="16">
        <v>0</v>
      </c>
      <c r="G109" s="16"/>
      <c r="H109" s="16">
        <v>0</v>
      </c>
      <c r="I109" s="16"/>
      <c r="J109" s="16">
        <v>0</v>
      </c>
      <c r="K109" s="16"/>
      <c r="L109" s="16">
        <v>0</v>
      </c>
    </row>
    <row r="110" spans="1:13" s="1" customFormat="1" ht="15">
      <c r="A110" s="13" t="s">
        <v>56</v>
      </c>
      <c r="B110" s="16">
        <v>212</v>
      </c>
      <c r="C110" s="16"/>
      <c r="D110" s="16">
        <v>76</v>
      </c>
      <c r="E110" s="16"/>
      <c r="F110" s="16">
        <v>97</v>
      </c>
      <c r="G110" s="16"/>
      <c r="H110" s="16">
        <v>0</v>
      </c>
      <c r="I110" s="16"/>
      <c r="J110" s="16">
        <v>0</v>
      </c>
      <c r="K110" s="16"/>
      <c r="L110" s="16">
        <v>0</v>
      </c>
      <c r="M110" s="2"/>
    </row>
    <row r="111" spans="1:13" s="1" customFormat="1" ht="15">
      <c r="A111" s="13" t="s">
        <v>227</v>
      </c>
      <c r="B111" s="16">
        <v>80</v>
      </c>
      <c r="C111" s="16"/>
      <c r="D111" s="16">
        <v>0</v>
      </c>
      <c r="E111" s="16"/>
      <c r="F111" s="16">
        <v>0</v>
      </c>
      <c r="G111" s="16"/>
      <c r="H111" s="16">
        <v>0</v>
      </c>
      <c r="I111" s="16"/>
      <c r="J111" s="16">
        <v>0</v>
      </c>
      <c r="K111" s="16"/>
      <c r="L111" s="16">
        <v>0</v>
      </c>
      <c r="M111" s="2"/>
    </row>
    <row r="112" spans="1:13" s="1" customFormat="1" ht="15">
      <c r="A112" s="13" t="s">
        <v>57</v>
      </c>
      <c r="B112" s="16">
        <v>960</v>
      </c>
      <c r="C112" s="16"/>
      <c r="D112" s="16">
        <v>405</v>
      </c>
      <c r="E112" s="16"/>
      <c r="F112" s="16">
        <v>186</v>
      </c>
      <c r="G112" s="16"/>
      <c r="H112" s="16">
        <v>36</v>
      </c>
      <c r="I112" s="16"/>
      <c r="J112" s="16">
        <v>0</v>
      </c>
      <c r="K112" s="16"/>
      <c r="L112" s="16">
        <v>0</v>
      </c>
      <c r="M112" s="2"/>
    </row>
    <row r="113" spans="1:13" s="1" customFormat="1" ht="15">
      <c r="A113" s="13" t="s">
        <v>58</v>
      </c>
      <c r="B113" s="16">
        <v>884</v>
      </c>
      <c r="C113" s="16"/>
      <c r="D113" s="16">
        <v>204</v>
      </c>
      <c r="E113" s="16"/>
      <c r="F113" s="16">
        <v>366</v>
      </c>
      <c r="G113" s="16"/>
      <c r="H113" s="16">
        <v>119</v>
      </c>
      <c r="I113" s="16"/>
      <c r="J113" s="16">
        <v>0</v>
      </c>
      <c r="K113" s="16"/>
      <c r="L113" s="16">
        <v>0</v>
      </c>
      <c r="M113" s="2"/>
    </row>
    <row r="114" spans="1:13" s="1" customFormat="1" ht="15">
      <c r="A114" s="13" t="s">
        <v>59</v>
      </c>
      <c r="B114" s="16">
        <v>0</v>
      </c>
      <c r="C114" s="16"/>
      <c r="D114" s="16">
        <v>0</v>
      </c>
      <c r="E114" s="16"/>
      <c r="F114" s="16">
        <v>0</v>
      </c>
      <c r="G114" s="16"/>
      <c r="H114" s="16">
        <v>0</v>
      </c>
      <c r="I114" s="16"/>
      <c r="J114" s="16">
        <v>0</v>
      </c>
      <c r="K114" s="16"/>
      <c r="L114" s="16">
        <v>0</v>
      </c>
      <c r="M114" s="2"/>
    </row>
    <row r="115" spans="1:13" s="1" customFormat="1" ht="15">
      <c r="A115" s="13" t="s">
        <v>60</v>
      </c>
      <c r="B115" s="16">
        <v>388</v>
      </c>
      <c r="C115" s="16"/>
      <c r="D115" s="16">
        <v>93</v>
      </c>
      <c r="E115" s="16"/>
      <c r="F115" s="16">
        <v>57</v>
      </c>
      <c r="G115" s="16"/>
      <c r="H115" s="16">
        <v>0</v>
      </c>
      <c r="I115" s="16"/>
      <c r="J115" s="16">
        <v>0</v>
      </c>
      <c r="K115" s="16"/>
      <c r="L115" s="16">
        <v>0</v>
      </c>
      <c r="M115" s="2"/>
    </row>
    <row r="116" spans="1:13" s="1" customFormat="1" ht="15">
      <c r="A116" s="13" t="s">
        <v>61</v>
      </c>
      <c r="B116" s="16">
        <v>580</v>
      </c>
      <c r="C116" s="16"/>
      <c r="D116" s="16">
        <v>355</v>
      </c>
      <c r="E116" s="16"/>
      <c r="F116" s="16">
        <v>339</v>
      </c>
      <c r="G116" s="16"/>
      <c r="H116" s="16">
        <v>164</v>
      </c>
      <c r="I116" s="16"/>
      <c r="J116" s="16">
        <v>0</v>
      </c>
      <c r="K116" s="16"/>
      <c r="L116" s="16">
        <v>0</v>
      </c>
      <c r="M116" s="2"/>
    </row>
    <row r="117" spans="1:13" s="1" customFormat="1" ht="15">
      <c r="A117" s="13" t="s">
        <v>159</v>
      </c>
      <c r="B117" s="16">
        <v>0</v>
      </c>
      <c r="C117" s="16"/>
      <c r="D117" s="16">
        <v>0</v>
      </c>
      <c r="E117" s="16"/>
      <c r="F117" s="16">
        <v>171</v>
      </c>
      <c r="G117" s="16"/>
      <c r="H117" s="16">
        <v>50</v>
      </c>
      <c r="I117" s="16"/>
      <c r="J117" s="16">
        <v>0</v>
      </c>
      <c r="K117" s="16"/>
      <c r="L117" s="16">
        <v>0</v>
      </c>
      <c r="M117" s="2"/>
    </row>
    <row r="118" spans="1:13" s="1" customFormat="1" ht="15">
      <c r="A118" s="13" t="s">
        <v>62</v>
      </c>
      <c r="B118" s="16">
        <v>0</v>
      </c>
      <c r="C118" s="16"/>
      <c r="D118" s="16">
        <v>3</v>
      </c>
      <c r="E118" s="16"/>
      <c r="F118" s="16">
        <v>0</v>
      </c>
      <c r="G118" s="16"/>
      <c r="H118" s="16">
        <v>0</v>
      </c>
      <c r="I118" s="16"/>
      <c r="J118" s="16">
        <v>0</v>
      </c>
      <c r="K118" s="16"/>
      <c r="L118" s="16">
        <v>0</v>
      </c>
      <c r="M118" s="2"/>
    </row>
    <row r="119" spans="1:13" s="1" customFormat="1" ht="15">
      <c r="A119" s="13" t="s">
        <v>63</v>
      </c>
      <c r="B119" s="16">
        <v>126</v>
      </c>
      <c r="C119" s="16"/>
      <c r="D119" s="16">
        <v>24</v>
      </c>
      <c r="E119" s="16"/>
      <c r="F119" s="16">
        <v>0</v>
      </c>
      <c r="G119" s="16"/>
      <c r="H119" s="16">
        <v>0</v>
      </c>
      <c r="I119" s="16"/>
      <c r="J119" s="16">
        <v>0</v>
      </c>
      <c r="K119" s="16"/>
      <c r="L119" s="16">
        <v>0</v>
      </c>
      <c r="M119" s="2"/>
    </row>
    <row r="120" spans="1:13" s="1" customFormat="1" ht="15">
      <c r="A120" s="13" t="s">
        <v>64</v>
      </c>
      <c r="B120" s="16">
        <v>204</v>
      </c>
      <c r="C120" s="16"/>
      <c r="D120" s="16">
        <v>60</v>
      </c>
      <c r="E120" s="16"/>
      <c r="F120" s="16">
        <v>99</v>
      </c>
      <c r="G120" s="16"/>
      <c r="H120" s="16">
        <v>0</v>
      </c>
      <c r="I120" s="16"/>
      <c r="J120" s="16">
        <v>0</v>
      </c>
      <c r="K120" s="16"/>
      <c r="L120" s="16">
        <v>0</v>
      </c>
      <c r="M120" s="2"/>
    </row>
    <row r="121" spans="1:13" s="1" customFormat="1" ht="15">
      <c r="A121" s="13" t="s">
        <v>65</v>
      </c>
      <c r="B121" s="16">
        <v>5136</v>
      </c>
      <c r="C121" s="16"/>
      <c r="D121" s="16">
        <v>1773</v>
      </c>
      <c r="E121" s="16"/>
      <c r="F121" s="16">
        <v>1131</v>
      </c>
      <c r="G121" s="16"/>
      <c r="H121" s="16">
        <v>257</v>
      </c>
      <c r="I121" s="16"/>
      <c r="J121" s="16">
        <v>56</v>
      </c>
      <c r="K121" s="16"/>
      <c r="L121" s="16">
        <v>0</v>
      </c>
      <c r="M121" s="2"/>
    </row>
    <row r="122" spans="1:13" s="1" customFormat="1" ht="15">
      <c r="A122" s="13" t="s">
        <v>158</v>
      </c>
      <c r="B122" s="16">
        <v>0</v>
      </c>
      <c r="C122" s="16"/>
      <c r="D122" s="16">
        <v>0</v>
      </c>
      <c r="E122" s="16"/>
      <c r="F122" s="16">
        <v>189</v>
      </c>
      <c r="G122" s="16"/>
      <c r="H122" s="16">
        <v>249</v>
      </c>
      <c r="I122" s="16"/>
      <c r="J122" s="16">
        <v>63</v>
      </c>
      <c r="K122" s="16"/>
      <c r="L122" s="16">
        <v>0</v>
      </c>
      <c r="M122" s="2"/>
    </row>
    <row r="123" spans="1:12" s="1" customFormat="1" ht="14.25">
      <c r="A123" s="13" t="s">
        <v>13</v>
      </c>
      <c r="B123" s="16">
        <v>723</v>
      </c>
      <c r="C123" s="16"/>
      <c r="D123" s="16">
        <v>1218</v>
      </c>
      <c r="E123" s="16"/>
      <c r="F123" s="16">
        <v>0</v>
      </c>
      <c r="G123" s="16"/>
      <c r="H123" s="16">
        <v>0</v>
      </c>
      <c r="I123" s="16"/>
      <c r="J123" s="16">
        <v>0</v>
      </c>
      <c r="K123" s="16"/>
      <c r="L123" s="16">
        <v>0</v>
      </c>
    </row>
    <row r="124" spans="1:12" s="1" customFormat="1" ht="14.25">
      <c r="A124" s="13" t="s">
        <v>66</v>
      </c>
      <c r="B124" s="14">
        <f>+B125+B126+B127+B128</f>
        <v>22185</v>
      </c>
      <c r="C124" s="14"/>
      <c r="D124" s="14">
        <f>+D125+D126+D127+D128</f>
        <v>5148</v>
      </c>
      <c r="E124" s="14"/>
      <c r="F124" s="14">
        <f>+F125+F126+F127+F128</f>
        <v>2707</v>
      </c>
      <c r="G124" s="14"/>
      <c r="H124" s="14">
        <f>+H125+H126+H127+H128</f>
        <v>495</v>
      </c>
      <c r="I124" s="14"/>
      <c r="J124" s="14">
        <f>+J125+J126+J127+J128</f>
        <v>672</v>
      </c>
      <c r="K124" s="14"/>
      <c r="L124" s="14">
        <f>+L125+L126+L127+L128</f>
        <v>306</v>
      </c>
    </row>
    <row r="125" spans="1:13" s="1" customFormat="1" ht="15">
      <c r="A125" s="13" t="s">
        <v>67</v>
      </c>
      <c r="B125" s="16">
        <v>16524</v>
      </c>
      <c r="C125" s="16"/>
      <c r="D125" s="16">
        <v>4425</v>
      </c>
      <c r="E125" s="16"/>
      <c r="F125" s="16">
        <v>1321</v>
      </c>
      <c r="G125" s="16"/>
      <c r="H125" s="16">
        <v>417</v>
      </c>
      <c r="I125" s="16"/>
      <c r="J125" s="16">
        <v>435</v>
      </c>
      <c r="K125" s="16"/>
      <c r="L125" s="16">
        <v>288</v>
      </c>
      <c r="M125" s="2"/>
    </row>
    <row r="126" spans="1:13" s="1" customFormat="1" ht="15">
      <c r="A126" s="13" t="s">
        <v>68</v>
      </c>
      <c r="B126" s="16">
        <v>0</v>
      </c>
      <c r="C126" s="16"/>
      <c r="D126" s="16">
        <v>0</v>
      </c>
      <c r="E126" s="16"/>
      <c r="F126" s="16">
        <v>444</v>
      </c>
      <c r="G126" s="16"/>
      <c r="H126" s="16">
        <v>72</v>
      </c>
      <c r="I126" s="16"/>
      <c r="J126" s="16">
        <v>57</v>
      </c>
      <c r="K126" s="16"/>
      <c r="L126" s="16">
        <v>0</v>
      </c>
      <c r="M126" s="2"/>
    </row>
    <row r="127" spans="1:13" s="1" customFormat="1" ht="15">
      <c r="A127" s="13" t="s">
        <v>69</v>
      </c>
      <c r="B127" s="16">
        <v>0</v>
      </c>
      <c r="C127" s="16"/>
      <c r="D127" s="16">
        <v>0</v>
      </c>
      <c r="E127" s="16"/>
      <c r="F127" s="16">
        <v>246</v>
      </c>
      <c r="G127" s="16"/>
      <c r="H127" s="16">
        <v>0</v>
      </c>
      <c r="I127" s="16"/>
      <c r="J127" s="16">
        <v>0</v>
      </c>
      <c r="K127" s="16"/>
      <c r="L127" s="16">
        <v>0</v>
      </c>
      <c r="M127" s="2"/>
    </row>
    <row r="128" spans="1:13" s="1" customFormat="1" ht="15">
      <c r="A128" s="13" t="s">
        <v>70</v>
      </c>
      <c r="B128" s="16">
        <v>5661</v>
      </c>
      <c r="C128" s="16"/>
      <c r="D128" s="16">
        <v>723</v>
      </c>
      <c r="E128" s="16"/>
      <c r="F128" s="16">
        <v>696</v>
      </c>
      <c r="G128" s="16"/>
      <c r="H128" s="16">
        <v>6</v>
      </c>
      <c r="I128" s="16"/>
      <c r="J128" s="16">
        <v>180</v>
      </c>
      <c r="K128" s="16"/>
      <c r="L128" s="16">
        <v>18</v>
      </c>
      <c r="M128" s="2"/>
    </row>
    <row r="129" spans="1:12" s="1" customFormat="1" ht="14.25">
      <c r="A129" s="13" t="s">
        <v>71</v>
      </c>
      <c r="B129" s="16">
        <v>107</v>
      </c>
      <c r="C129" s="16"/>
      <c r="D129" s="16">
        <v>81</v>
      </c>
      <c r="E129" s="16"/>
      <c r="F129" s="16">
        <v>60</v>
      </c>
      <c r="G129" s="16"/>
      <c r="H129" s="16">
        <v>79</v>
      </c>
      <c r="I129" s="16"/>
      <c r="J129" s="16">
        <v>0</v>
      </c>
      <c r="K129" s="16"/>
      <c r="L129" s="16">
        <v>0</v>
      </c>
    </row>
    <row r="130" spans="1:12" s="1" customFormat="1" ht="14.25">
      <c r="A130" s="13" t="s">
        <v>75</v>
      </c>
      <c r="B130" s="14">
        <f>+B131+B132</f>
        <v>1152</v>
      </c>
      <c r="C130" s="14"/>
      <c r="D130" s="14">
        <f>+D131+D132</f>
        <v>2202</v>
      </c>
      <c r="E130" s="14"/>
      <c r="F130" s="14">
        <f>+F131+F132</f>
        <v>681</v>
      </c>
      <c r="G130" s="14"/>
      <c r="H130" s="14">
        <f>+H131+H132</f>
        <v>30</v>
      </c>
      <c r="I130" s="14"/>
      <c r="J130" s="14">
        <f>+J131+J132</f>
        <v>81</v>
      </c>
      <c r="K130" s="14"/>
      <c r="L130" s="14">
        <f>+L131+L132</f>
        <v>15</v>
      </c>
    </row>
    <row r="131" spans="1:13" s="1" customFormat="1" ht="15">
      <c r="A131" s="13" t="s">
        <v>76</v>
      </c>
      <c r="B131" s="16">
        <v>1152</v>
      </c>
      <c r="C131" s="16"/>
      <c r="D131" s="16">
        <v>1479</v>
      </c>
      <c r="E131" s="16"/>
      <c r="F131" s="16">
        <v>681</v>
      </c>
      <c r="G131" s="16"/>
      <c r="H131" s="16">
        <v>30</v>
      </c>
      <c r="I131" s="16"/>
      <c r="J131" s="16">
        <v>81</v>
      </c>
      <c r="K131" s="16"/>
      <c r="L131" s="16">
        <v>15</v>
      </c>
      <c r="M131" s="2"/>
    </row>
    <row r="132" spans="1:12" s="1" customFormat="1" ht="14.25">
      <c r="A132" s="13" t="s">
        <v>13</v>
      </c>
      <c r="B132" s="16">
        <v>0</v>
      </c>
      <c r="C132" s="16"/>
      <c r="D132" s="16">
        <v>723</v>
      </c>
      <c r="E132" s="16"/>
      <c r="F132" s="16">
        <v>0</v>
      </c>
      <c r="G132" s="16"/>
      <c r="H132" s="16">
        <v>0</v>
      </c>
      <c r="I132" s="16"/>
      <c r="J132" s="16">
        <v>0</v>
      </c>
      <c r="K132" s="16"/>
      <c r="L132" s="16">
        <v>0</v>
      </c>
    </row>
    <row r="133" spans="1:12" s="1" customFormat="1" ht="14.25">
      <c r="A133" s="13" t="s">
        <v>77</v>
      </c>
      <c r="B133" s="14">
        <f>+B134+B135+B136</f>
        <v>3279</v>
      </c>
      <c r="C133" s="14"/>
      <c r="D133" s="14">
        <f>+D134+D135+D136</f>
        <v>2472</v>
      </c>
      <c r="E133" s="14"/>
      <c r="F133" s="14">
        <f>+F134+F135+F136</f>
        <v>366</v>
      </c>
      <c r="G133" s="14"/>
      <c r="H133" s="14">
        <f>+H134+H135+H136</f>
        <v>153</v>
      </c>
      <c r="I133" s="14"/>
      <c r="J133" s="14">
        <f>+J134+J135+J136</f>
        <v>81</v>
      </c>
      <c r="K133" s="14"/>
      <c r="L133" s="14">
        <f>+L134+L135+L136</f>
        <v>462</v>
      </c>
    </row>
    <row r="134" spans="1:13" s="1" customFormat="1" ht="15">
      <c r="A134" s="13" t="s">
        <v>78</v>
      </c>
      <c r="B134" s="16">
        <v>0</v>
      </c>
      <c r="C134" s="16"/>
      <c r="D134" s="16">
        <v>0</v>
      </c>
      <c r="E134" s="16"/>
      <c r="F134" s="16">
        <v>0</v>
      </c>
      <c r="G134" s="16"/>
      <c r="H134" s="16">
        <v>0</v>
      </c>
      <c r="I134" s="16"/>
      <c r="J134" s="16">
        <v>36</v>
      </c>
      <c r="K134" s="16"/>
      <c r="L134" s="16">
        <v>462</v>
      </c>
      <c r="M134" s="2"/>
    </row>
    <row r="135" spans="1:13" s="1" customFormat="1" ht="15">
      <c r="A135" s="13" t="s">
        <v>79</v>
      </c>
      <c r="B135" s="16">
        <v>3279</v>
      </c>
      <c r="C135" s="16"/>
      <c r="D135" s="16">
        <v>2472</v>
      </c>
      <c r="E135" s="16"/>
      <c r="F135" s="16">
        <v>366</v>
      </c>
      <c r="G135" s="16"/>
      <c r="H135" s="16">
        <v>153</v>
      </c>
      <c r="I135" s="16"/>
      <c r="J135" s="16">
        <v>45</v>
      </c>
      <c r="K135" s="16"/>
      <c r="L135" s="16">
        <v>0</v>
      </c>
      <c r="M135" s="2"/>
    </row>
    <row r="136" spans="1:12" s="1" customFormat="1" ht="14.25">
      <c r="A136" s="13" t="s">
        <v>13</v>
      </c>
      <c r="B136" s="16">
        <v>0</v>
      </c>
      <c r="C136" s="16"/>
      <c r="D136" s="16">
        <v>0</v>
      </c>
      <c r="E136" s="16"/>
      <c r="F136" s="16">
        <v>0</v>
      </c>
      <c r="G136" s="16"/>
      <c r="H136" s="16">
        <v>0</v>
      </c>
      <c r="I136" s="16"/>
      <c r="J136" s="16">
        <v>0</v>
      </c>
      <c r="K136" s="16"/>
      <c r="L136" s="16">
        <v>0</v>
      </c>
    </row>
    <row r="137" spans="1:12" s="1" customFormat="1" ht="14.25">
      <c r="A137" s="13" t="s">
        <v>80</v>
      </c>
      <c r="B137" s="14">
        <f>+B138+B139+B140</f>
        <v>4098</v>
      </c>
      <c r="C137" s="14"/>
      <c r="D137" s="14">
        <f>+D138+D139+D140</f>
        <v>852</v>
      </c>
      <c r="E137" s="14"/>
      <c r="F137" s="14">
        <f>+F138+F139+F140</f>
        <v>1674</v>
      </c>
      <c r="G137" s="14"/>
      <c r="H137" s="14">
        <f>+H138+H139+H140</f>
        <v>192</v>
      </c>
      <c r="I137" s="14"/>
      <c r="J137" s="14">
        <f>+J138+J139+J140</f>
        <v>675</v>
      </c>
      <c r="K137" s="14"/>
      <c r="L137" s="14">
        <f>+L138+L139+L140</f>
        <v>0</v>
      </c>
    </row>
    <row r="138" spans="1:13" s="1" customFormat="1" ht="15">
      <c r="A138" s="13" t="s">
        <v>81</v>
      </c>
      <c r="B138" s="16">
        <v>4098</v>
      </c>
      <c r="C138" s="16"/>
      <c r="D138" s="16">
        <v>486</v>
      </c>
      <c r="E138" s="16"/>
      <c r="F138" s="16">
        <v>1674</v>
      </c>
      <c r="G138" s="16"/>
      <c r="H138" s="16">
        <v>192</v>
      </c>
      <c r="I138" s="16"/>
      <c r="J138" s="16">
        <v>0</v>
      </c>
      <c r="K138" s="16"/>
      <c r="L138" s="16">
        <v>0</v>
      </c>
      <c r="M138" s="2"/>
    </row>
    <row r="139" spans="1:13" s="1" customFormat="1" ht="15">
      <c r="A139" s="13" t="s">
        <v>82</v>
      </c>
      <c r="B139" s="16">
        <v>0</v>
      </c>
      <c r="C139" s="16"/>
      <c r="D139" s="16">
        <v>0</v>
      </c>
      <c r="E139" s="16"/>
      <c r="F139" s="16">
        <v>0</v>
      </c>
      <c r="G139" s="16"/>
      <c r="H139" s="16">
        <v>0</v>
      </c>
      <c r="I139" s="16"/>
      <c r="J139" s="16">
        <v>675</v>
      </c>
      <c r="K139" s="16"/>
      <c r="L139" s="16">
        <v>0</v>
      </c>
      <c r="M139" s="2"/>
    </row>
    <row r="140" spans="1:12" s="1" customFormat="1" ht="14.25">
      <c r="A140" s="13" t="s">
        <v>13</v>
      </c>
      <c r="B140" s="16">
        <v>0</v>
      </c>
      <c r="C140" s="16"/>
      <c r="D140" s="16">
        <v>366</v>
      </c>
      <c r="E140" s="16"/>
      <c r="F140" s="16">
        <v>0</v>
      </c>
      <c r="G140" s="16"/>
      <c r="H140" s="16">
        <v>0</v>
      </c>
      <c r="I140" s="16"/>
      <c r="J140" s="16">
        <v>0</v>
      </c>
      <c r="K140" s="16"/>
      <c r="L140" s="16">
        <v>0</v>
      </c>
    </row>
    <row r="141" spans="1:12" s="1" customFormat="1" ht="14.25">
      <c r="A141" s="13" t="s">
        <v>83</v>
      </c>
      <c r="B141" s="14">
        <f>+B142+B143+B144</f>
        <v>4219</v>
      </c>
      <c r="C141" s="14"/>
      <c r="D141" s="14">
        <f>+D142+D143+D144</f>
        <v>7278</v>
      </c>
      <c r="E141" s="14"/>
      <c r="F141" s="14">
        <f>+F142+F143+F144</f>
        <v>1686</v>
      </c>
      <c r="G141" s="14"/>
      <c r="H141" s="14">
        <f>+H142+H143+H144</f>
        <v>543</v>
      </c>
      <c r="I141" s="14"/>
      <c r="J141" s="14">
        <f>+J142+J143+J144</f>
        <v>158</v>
      </c>
      <c r="K141" s="14"/>
      <c r="L141" s="14">
        <f>+L142+L143+L144</f>
        <v>564</v>
      </c>
    </row>
    <row r="142" spans="1:12" s="1" customFormat="1" ht="14.25">
      <c r="A142" s="13" t="s">
        <v>84</v>
      </c>
      <c r="B142" s="16">
        <v>0</v>
      </c>
      <c r="C142" s="16"/>
      <c r="D142" s="16">
        <v>0</v>
      </c>
      <c r="E142" s="16"/>
      <c r="F142" s="16">
        <v>0</v>
      </c>
      <c r="G142" s="16"/>
      <c r="H142" s="16">
        <v>0</v>
      </c>
      <c r="I142" s="16"/>
      <c r="J142" s="16">
        <v>0</v>
      </c>
      <c r="K142" s="16"/>
      <c r="L142" s="16">
        <v>299</v>
      </c>
    </row>
    <row r="143" spans="1:13" s="1" customFormat="1" ht="15">
      <c r="A143" s="13" t="s">
        <v>85</v>
      </c>
      <c r="B143" s="16">
        <v>4219</v>
      </c>
      <c r="C143" s="16"/>
      <c r="D143" s="16">
        <v>7278</v>
      </c>
      <c r="E143" s="16"/>
      <c r="F143" s="16">
        <v>1686</v>
      </c>
      <c r="G143" s="16"/>
      <c r="H143" s="16">
        <v>543</v>
      </c>
      <c r="I143" s="16"/>
      <c r="J143" s="16">
        <v>158</v>
      </c>
      <c r="K143" s="16"/>
      <c r="L143" s="16">
        <v>265</v>
      </c>
      <c r="M143" s="2"/>
    </row>
    <row r="144" spans="1:12" s="1" customFormat="1" ht="14.25">
      <c r="A144" s="13" t="s">
        <v>13</v>
      </c>
      <c r="B144" s="16">
        <v>0</v>
      </c>
      <c r="C144" s="16"/>
      <c r="D144" s="16">
        <v>0</v>
      </c>
      <c r="E144" s="16"/>
      <c r="F144" s="16">
        <v>0</v>
      </c>
      <c r="G144" s="16"/>
      <c r="H144" s="16">
        <v>0</v>
      </c>
      <c r="I144" s="16"/>
      <c r="J144" s="16">
        <v>0</v>
      </c>
      <c r="K144" s="16"/>
      <c r="L144" s="16">
        <v>0</v>
      </c>
    </row>
    <row r="145" spans="1:12" s="1" customFormat="1" ht="14.25">
      <c r="A145" s="13" t="s">
        <v>86</v>
      </c>
      <c r="B145" s="14">
        <f>+B146+B147</f>
        <v>105</v>
      </c>
      <c r="C145" s="14"/>
      <c r="D145" s="14">
        <f>+D146+D147</f>
        <v>3987</v>
      </c>
      <c r="E145" s="14"/>
      <c r="F145" s="14">
        <f>+F146+F147</f>
        <v>414</v>
      </c>
      <c r="G145" s="14"/>
      <c r="H145" s="14">
        <f>+H146+H147</f>
        <v>99</v>
      </c>
      <c r="I145" s="14"/>
      <c r="J145" s="14">
        <f>+J146+J147</f>
        <v>74</v>
      </c>
      <c r="K145" s="14"/>
      <c r="L145" s="14">
        <f>+L146+L147</f>
        <v>0</v>
      </c>
    </row>
    <row r="146" spans="1:13" s="1" customFormat="1" ht="15">
      <c r="A146" s="13" t="s">
        <v>87</v>
      </c>
      <c r="B146" s="16">
        <v>105</v>
      </c>
      <c r="C146" s="16"/>
      <c r="D146" s="16">
        <v>1413</v>
      </c>
      <c r="E146" s="16"/>
      <c r="F146" s="16">
        <v>414</v>
      </c>
      <c r="G146" s="16"/>
      <c r="H146" s="16">
        <v>99</v>
      </c>
      <c r="I146" s="16"/>
      <c r="J146" s="16">
        <v>74</v>
      </c>
      <c r="K146" s="16"/>
      <c r="L146" s="16">
        <v>0</v>
      </c>
      <c r="M146" s="2"/>
    </row>
    <row r="147" spans="1:12" s="1" customFormat="1" ht="14.25">
      <c r="A147" s="13" t="s">
        <v>13</v>
      </c>
      <c r="B147" s="16">
        <v>0</v>
      </c>
      <c r="C147" s="16"/>
      <c r="D147" s="16">
        <v>2574</v>
      </c>
      <c r="E147" s="16"/>
      <c r="F147" s="16">
        <v>0</v>
      </c>
      <c r="G147" s="16"/>
      <c r="H147" s="16">
        <v>0</v>
      </c>
      <c r="I147" s="16"/>
      <c r="J147" s="16">
        <v>0</v>
      </c>
      <c r="K147" s="16"/>
      <c r="L147" s="16">
        <v>0</v>
      </c>
    </row>
    <row r="148" spans="1:12" s="1" customFormat="1" ht="14.25">
      <c r="A148" s="13" t="s">
        <v>88</v>
      </c>
      <c r="B148" s="14">
        <f>SUM(B149:B150)</f>
        <v>3339</v>
      </c>
      <c r="C148" s="14"/>
      <c r="D148" s="14">
        <f>SUM(D149:D150)</f>
        <v>1536</v>
      </c>
      <c r="E148" s="14"/>
      <c r="F148" s="14">
        <f>SUM(F149:F150)</f>
        <v>1455</v>
      </c>
      <c r="G148" s="14"/>
      <c r="H148" s="14">
        <f>SUM(H149:H150)</f>
        <v>1921</v>
      </c>
      <c r="I148" s="14"/>
      <c r="J148" s="14">
        <f>SUM(J149:J150)</f>
        <v>122</v>
      </c>
      <c r="K148" s="14"/>
      <c r="L148" s="14">
        <f>SUM(L149:L150)</f>
        <v>0</v>
      </c>
    </row>
    <row r="149" spans="1:13" s="1" customFormat="1" ht="15">
      <c r="A149" s="13" t="s">
        <v>90</v>
      </c>
      <c r="B149" s="16">
        <v>3042</v>
      </c>
      <c r="C149" s="16"/>
      <c r="D149" s="16">
        <v>1410</v>
      </c>
      <c r="E149" s="16"/>
      <c r="F149" s="16">
        <v>1455</v>
      </c>
      <c r="G149" s="16"/>
      <c r="H149" s="16">
        <v>1921</v>
      </c>
      <c r="I149" s="16"/>
      <c r="J149" s="16">
        <v>122</v>
      </c>
      <c r="K149" s="16"/>
      <c r="L149" s="16">
        <v>0</v>
      </c>
      <c r="M149" s="2"/>
    </row>
    <row r="150" spans="1:12" s="1" customFormat="1" ht="14.25">
      <c r="A150" s="13" t="s">
        <v>13</v>
      </c>
      <c r="B150" s="16">
        <v>297</v>
      </c>
      <c r="C150" s="16"/>
      <c r="D150" s="16">
        <v>126</v>
      </c>
      <c r="E150" s="16"/>
      <c r="F150" s="16">
        <v>0</v>
      </c>
      <c r="G150" s="16"/>
      <c r="H150" s="16">
        <v>0</v>
      </c>
      <c r="I150" s="16"/>
      <c r="J150" s="16">
        <v>0</v>
      </c>
      <c r="K150" s="16"/>
      <c r="L150" s="16">
        <v>0</v>
      </c>
    </row>
    <row r="151" spans="1:12" s="1" customFormat="1" ht="14.25">
      <c r="A151" s="13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3" s="1" customFormat="1" ht="15">
      <c r="A152" s="1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2"/>
    </row>
    <row r="153" spans="1:12" s="2" customFormat="1" ht="15">
      <c r="A153" s="11" t="s">
        <v>91</v>
      </c>
      <c r="B153" s="15"/>
      <c r="C153" s="19"/>
      <c r="D153" s="15"/>
      <c r="E153" s="19"/>
      <c r="F153" s="15"/>
      <c r="G153" s="19"/>
      <c r="H153" s="15"/>
      <c r="I153" s="19"/>
      <c r="J153" s="15"/>
      <c r="K153" s="19"/>
      <c r="L153" s="15"/>
    </row>
    <row r="154" spans="1:12" s="2" customFormat="1" ht="15">
      <c r="A154" s="11" t="s">
        <v>92</v>
      </c>
      <c r="B154" s="14">
        <f>+B156+B160+B162+B163+B164+B167+B168+B171+B172+B157+B159</f>
        <v>2412</v>
      </c>
      <c r="C154" s="14"/>
      <c r="D154" s="14">
        <f>+D156+D160+D162+D163+D164+D167+D168+D171+D172+D157+D159</f>
        <v>10818</v>
      </c>
      <c r="E154" s="14"/>
      <c r="F154" s="14">
        <f>+F156+F160+F162+F163+F164+F167+F168+F171+F172+F157+F159</f>
        <v>21953</v>
      </c>
      <c r="G154" s="14"/>
      <c r="H154" s="14">
        <f>+H156+H160+H162+H163+H164+H167+H168+H171+H172+H157+H159</f>
        <v>666</v>
      </c>
      <c r="I154" s="14"/>
      <c r="J154" s="14">
        <f>+J156+J160+J162+J163+J164+J167+J168+J171+J172+J157+J159+J158</f>
        <v>4317</v>
      </c>
      <c r="K154" s="14"/>
      <c r="L154" s="14">
        <f>+L156+L160+L162+L163+L164+L167+L168+L171+L172+L157+L159</f>
        <v>164</v>
      </c>
    </row>
    <row r="155" spans="1:12" s="1" customFormat="1" ht="8.25" customHeight="1">
      <c r="A155" s="13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" customFormat="1" ht="14.25">
      <c r="A156" s="13" t="s">
        <v>93</v>
      </c>
      <c r="B156" s="16">
        <v>1071</v>
      </c>
      <c r="C156" s="16"/>
      <c r="D156" s="16">
        <v>42</v>
      </c>
      <c r="E156" s="16"/>
      <c r="F156" s="16">
        <v>9</v>
      </c>
      <c r="G156" s="16"/>
      <c r="H156" s="16">
        <v>0</v>
      </c>
      <c r="I156" s="16"/>
      <c r="J156" s="16">
        <v>0</v>
      </c>
      <c r="K156" s="16"/>
      <c r="L156" s="16">
        <v>0</v>
      </c>
    </row>
    <row r="157" spans="1:12" s="1" customFormat="1" ht="14.25">
      <c r="A157" s="13" t="s">
        <v>94</v>
      </c>
      <c r="B157" s="16">
        <v>0</v>
      </c>
      <c r="C157" s="16"/>
      <c r="D157" s="16">
        <v>0</v>
      </c>
      <c r="E157" s="16"/>
      <c r="F157" s="16">
        <v>0</v>
      </c>
      <c r="G157" s="16"/>
      <c r="H157" s="16">
        <v>0</v>
      </c>
      <c r="I157" s="16"/>
      <c r="J157" s="16">
        <v>0</v>
      </c>
      <c r="K157" s="16"/>
      <c r="L157" s="16">
        <v>164</v>
      </c>
    </row>
    <row r="158" spans="1:12" s="1" customFormat="1" ht="14.25">
      <c r="A158" s="13" t="s">
        <v>222</v>
      </c>
      <c r="B158" s="16">
        <v>0</v>
      </c>
      <c r="C158" s="16"/>
      <c r="D158" s="16">
        <v>0</v>
      </c>
      <c r="E158" s="16"/>
      <c r="F158" s="16">
        <v>0</v>
      </c>
      <c r="G158" s="16"/>
      <c r="H158" s="16">
        <v>0</v>
      </c>
      <c r="I158" s="16"/>
      <c r="J158" s="16">
        <v>696</v>
      </c>
      <c r="K158" s="16"/>
      <c r="L158" s="16">
        <v>0</v>
      </c>
    </row>
    <row r="159" spans="1:12" s="1" customFormat="1" ht="14.25">
      <c r="A159" s="13" t="s">
        <v>202</v>
      </c>
      <c r="B159" s="16">
        <v>0</v>
      </c>
      <c r="C159" s="16"/>
      <c r="D159" s="16">
        <v>0</v>
      </c>
      <c r="E159" s="16"/>
      <c r="F159" s="16">
        <v>0</v>
      </c>
      <c r="G159" s="16"/>
      <c r="H159" s="16">
        <v>0</v>
      </c>
      <c r="I159" s="16"/>
      <c r="J159" s="16">
        <v>0</v>
      </c>
      <c r="K159" s="16"/>
      <c r="L159" s="16">
        <v>0</v>
      </c>
    </row>
    <row r="160" spans="1:13" s="1" customFormat="1" ht="14.25">
      <c r="A160" s="13" t="s">
        <v>95</v>
      </c>
      <c r="B160" s="16">
        <v>0</v>
      </c>
      <c r="C160" s="16"/>
      <c r="D160" s="16">
        <v>0</v>
      </c>
      <c r="E160" s="16"/>
      <c r="F160" s="16">
        <v>0</v>
      </c>
      <c r="G160" s="16"/>
      <c r="H160" s="16">
        <v>0</v>
      </c>
      <c r="I160" s="16"/>
      <c r="J160" s="16">
        <v>1865</v>
      </c>
      <c r="K160" s="16"/>
      <c r="L160" s="16">
        <v>0</v>
      </c>
      <c r="M160" s="4"/>
    </row>
    <row r="161" spans="1:13" s="1" customFormat="1" ht="14.25">
      <c r="A161" s="13" t="s">
        <v>162</v>
      </c>
      <c r="B161" s="16">
        <v>0</v>
      </c>
      <c r="C161" s="16"/>
      <c r="D161" s="16">
        <v>0</v>
      </c>
      <c r="E161" s="16"/>
      <c r="F161" s="16">
        <v>0</v>
      </c>
      <c r="G161" s="16"/>
      <c r="H161" s="16">
        <v>0</v>
      </c>
      <c r="I161" s="16"/>
      <c r="J161" s="16">
        <v>0</v>
      </c>
      <c r="K161" s="16"/>
      <c r="L161" s="16">
        <v>0</v>
      </c>
      <c r="M161" s="4"/>
    </row>
    <row r="162" spans="1:13" s="1" customFormat="1" ht="14.25">
      <c r="A162" s="13" t="s">
        <v>218</v>
      </c>
      <c r="B162" s="16">
        <v>0</v>
      </c>
      <c r="C162" s="16"/>
      <c r="D162" s="16">
        <v>0</v>
      </c>
      <c r="E162" s="16"/>
      <c r="F162" s="16">
        <v>0</v>
      </c>
      <c r="G162" s="16"/>
      <c r="H162" s="16">
        <v>0</v>
      </c>
      <c r="I162" s="16"/>
      <c r="J162" s="16">
        <v>204</v>
      </c>
      <c r="K162" s="16"/>
      <c r="L162" s="16">
        <v>0</v>
      </c>
      <c r="M162" s="4"/>
    </row>
    <row r="163" spans="1:13" s="1" customFormat="1" ht="14.25">
      <c r="A163" s="13" t="s">
        <v>96</v>
      </c>
      <c r="B163" s="16">
        <v>0</v>
      </c>
      <c r="C163" s="16"/>
      <c r="D163" s="16">
        <v>4029</v>
      </c>
      <c r="E163" s="16"/>
      <c r="F163" s="16">
        <v>2190</v>
      </c>
      <c r="G163" s="16"/>
      <c r="H163" s="16">
        <v>552</v>
      </c>
      <c r="I163" s="16"/>
      <c r="J163" s="16">
        <v>738</v>
      </c>
      <c r="K163" s="16"/>
      <c r="L163" s="16">
        <v>0</v>
      </c>
      <c r="M163" s="4"/>
    </row>
    <row r="164" spans="1:13" s="1" customFormat="1" ht="14.25">
      <c r="A164" s="13" t="s">
        <v>160</v>
      </c>
      <c r="B164" s="14">
        <f>+B165+B166</f>
        <v>0</v>
      </c>
      <c r="C164" s="14"/>
      <c r="D164" s="14">
        <f>+D165+D166</f>
        <v>1830</v>
      </c>
      <c r="E164" s="14"/>
      <c r="F164" s="14">
        <f>+F165+F166</f>
        <v>4158</v>
      </c>
      <c r="G164" s="14"/>
      <c r="H164" s="14">
        <f>+H165+H166</f>
        <v>0</v>
      </c>
      <c r="I164" s="14"/>
      <c r="J164" s="14">
        <f>+J165+J166</f>
        <v>0</v>
      </c>
      <c r="K164" s="14"/>
      <c r="L164" s="14">
        <f>+L165+L166</f>
        <v>0</v>
      </c>
      <c r="M164" s="4"/>
    </row>
    <row r="165" spans="1:13" s="1" customFormat="1" ht="15">
      <c r="A165" s="13" t="s">
        <v>97</v>
      </c>
      <c r="B165" s="16">
        <v>0</v>
      </c>
      <c r="C165" s="16"/>
      <c r="D165" s="16">
        <v>1830</v>
      </c>
      <c r="E165" s="16"/>
      <c r="F165" s="16">
        <v>2187</v>
      </c>
      <c r="G165" s="16"/>
      <c r="H165" s="16">
        <v>0</v>
      </c>
      <c r="I165" s="16"/>
      <c r="J165" s="16">
        <v>0</v>
      </c>
      <c r="K165" s="16"/>
      <c r="L165" s="16">
        <v>0</v>
      </c>
      <c r="M165" s="2"/>
    </row>
    <row r="166" spans="1:13" s="1" customFormat="1" ht="15">
      <c r="A166" s="13" t="s">
        <v>98</v>
      </c>
      <c r="B166" s="16">
        <v>0</v>
      </c>
      <c r="C166" s="16"/>
      <c r="D166" s="16">
        <v>0</v>
      </c>
      <c r="E166" s="16"/>
      <c r="F166" s="16">
        <v>1971</v>
      </c>
      <c r="G166" s="16"/>
      <c r="H166" s="16">
        <v>0</v>
      </c>
      <c r="I166" s="16"/>
      <c r="J166" s="16">
        <v>0</v>
      </c>
      <c r="K166" s="16"/>
      <c r="L166" s="16">
        <v>0</v>
      </c>
      <c r="M166" s="2"/>
    </row>
    <row r="167" spans="1:13" s="1" customFormat="1" ht="14.25">
      <c r="A167" s="13" t="s">
        <v>99</v>
      </c>
      <c r="B167" s="16">
        <v>1341</v>
      </c>
      <c r="C167" s="16"/>
      <c r="D167" s="16">
        <v>4917</v>
      </c>
      <c r="E167" s="16"/>
      <c r="F167" s="16">
        <v>2629</v>
      </c>
      <c r="G167" s="16"/>
      <c r="H167" s="16">
        <v>81</v>
      </c>
      <c r="I167" s="16"/>
      <c r="J167" s="16">
        <v>448</v>
      </c>
      <c r="K167" s="16"/>
      <c r="L167" s="16">
        <v>0</v>
      </c>
      <c r="M167" s="4"/>
    </row>
    <row r="168" spans="1:13" s="1" customFormat="1" ht="14.25">
      <c r="A168" s="13" t="s">
        <v>161</v>
      </c>
      <c r="B168" s="14">
        <f>+B169+B170</f>
        <v>0</v>
      </c>
      <c r="C168" s="14"/>
      <c r="D168" s="14">
        <f>+D169+D170</f>
        <v>0</v>
      </c>
      <c r="E168" s="14"/>
      <c r="F168" s="14">
        <f>+F169+F170</f>
        <v>5580</v>
      </c>
      <c r="G168" s="14"/>
      <c r="H168" s="14">
        <f>+H169+H170</f>
        <v>33</v>
      </c>
      <c r="I168" s="14"/>
      <c r="J168" s="14">
        <f>+J169+J170</f>
        <v>366</v>
      </c>
      <c r="K168" s="14"/>
      <c r="L168" s="14">
        <f>+L169+L170</f>
        <v>0</v>
      </c>
      <c r="M168" s="4"/>
    </row>
    <row r="169" spans="1:13" s="1" customFormat="1" ht="15">
      <c r="A169" s="13" t="s">
        <v>100</v>
      </c>
      <c r="B169" s="16">
        <v>0</v>
      </c>
      <c r="C169" s="16"/>
      <c r="D169" s="16">
        <v>0</v>
      </c>
      <c r="E169" s="16"/>
      <c r="F169" s="16">
        <v>1728</v>
      </c>
      <c r="G169" s="16"/>
      <c r="H169" s="16">
        <v>0</v>
      </c>
      <c r="I169" s="16"/>
      <c r="J169" s="16">
        <v>0</v>
      </c>
      <c r="K169" s="16"/>
      <c r="L169" s="16">
        <v>0</v>
      </c>
      <c r="M169" s="2"/>
    </row>
    <row r="170" spans="1:13" s="1" customFormat="1" ht="15">
      <c r="A170" s="13" t="s">
        <v>101</v>
      </c>
      <c r="B170" s="16">
        <v>0</v>
      </c>
      <c r="C170" s="16"/>
      <c r="D170" s="16">
        <v>0</v>
      </c>
      <c r="E170" s="16"/>
      <c r="F170" s="16">
        <v>3852</v>
      </c>
      <c r="G170" s="16"/>
      <c r="H170" s="16">
        <v>33</v>
      </c>
      <c r="I170" s="16"/>
      <c r="J170" s="16">
        <v>366</v>
      </c>
      <c r="K170" s="16"/>
      <c r="L170" s="16">
        <v>0</v>
      </c>
      <c r="M170" s="2"/>
    </row>
    <row r="171" spans="1:13" s="1" customFormat="1" ht="14.25">
      <c r="A171" s="13" t="s">
        <v>102</v>
      </c>
      <c r="B171" s="16">
        <v>0</v>
      </c>
      <c r="C171" s="16"/>
      <c r="D171" s="16">
        <v>0</v>
      </c>
      <c r="E171" s="16"/>
      <c r="F171" s="16">
        <v>3876</v>
      </c>
      <c r="G171" s="16"/>
      <c r="H171" s="16">
        <v>0</v>
      </c>
      <c r="I171" s="16"/>
      <c r="J171" s="16">
        <v>0</v>
      </c>
      <c r="K171" s="16"/>
      <c r="L171" s="16">
        <v>0</v>
      </c>
      <c r="M171" s="4"/>
    </row>
    <row r="172" spans="1:13" s="1" customFormat="1" ht="14.25">
      <c r="A172" s="13" t="s">
        <v>103</v>
      </c>
      <c r="B172" s="14">
        <f>+B173+B174</f>
        <v>0</v>
      </c>
      <c r="C172" s="14"/>
      <c r="D172" s="14">
        <f>+D173+D174</f>
        <v>0</v>
      </c>
      <c r="E172" s="14"/>
      <c r="F172" s="14">
        <f>+F173+F174</f>
        <v>3511</v>
      </c>
      <c r="G172" s="14"/>
      <c r="H172" s="14">
        <f>+H173+H174</f>
        <v>0</v>
      </c>
      <c r="I172" s="14"/>
      <c r="J172" s="14">
        <f>+J173+J174</f>
        <v>0</v>
      </c>
      <c r="K172" s="14"/>
      <c r="L172" s="14">
        <f>+L173+L174</f>
        <v>0</v>
      </c>
      <c r="M172" s="4"/>
    </row>
    <row r="173" spans="1:13" s="1" customFormat="1" ht="15">
      <c r="A173" s="13" t="s">
        <v>104</v>
      </c>
      <c r="B173" s="16">
        <v>0</v>
      </c>
      <c r="C173" s="16"/>
      <c r="D173" s="16">
        <v>0</v>
      </c>
      <c r="E173" s="16"/>
      <c r="F173" s="16">
        <v>6</v>
      </c>
      <c r="G173" s="16"/>
      <c r="H173" s="16">
        <v>0</v>
      </c>
      <c r="I173" s="16"/>
      <c r="J173" s="16">
        <v>0</v>
      </c>
      <c r="K173" s="16"/>
      <c r="L173" s="16">
        <v>0</v>
      </c>
      <c r="M173" s="2"/>
    </row>
    <row r="174" spans="1:13" s="1" customFormat="1" ht="15">
      <c r="A174" s="13" t="s">
        <v>105</v>
      </c>
      <c r="B174" s="16">
        <v>0</v>
      </c>
      <c r="C174" s="16"/>
      <c r="D174" s="16">
        <v>0</v>
      </c>
      <c r="E174" s="16"/>
      <c r="F174" s="16">
        <v>3505</v>
      </c>
      <c r="G174" s="16"/>
      <c r="H174" s="16">
        <v>0</v>
      </c>
      <c r="I174" s="16"/>
      <c r="J174" s="16">
        <v>0</v>
      </c>
      <c r="K174" s="16"/>
      <c r="L174" s="16">
        <v>0</v>
      </c>
      <c r="M174" s="2"/>
    </row>
    <row r="175" spans="1:13" s="1" customFormat="1" ht="15">
      <c r="A175" s="13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2"/>
    </row>
    <row r="176" spans="1:13" s="1" customFormat="1" ht="15">
      <c r="A176" s="13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2"/>
    </row>
    <row r="177" spans="1:12" s="2" customFormat="1" ht="15">
      <c r="A177" s="11" t="s">
        <v>106</v>
      </c>
      <c r="B177" s="14">
        <f>+B186+B181+B187+B180</f>
        <v>3867</v>
      </c>
      <c r="C177" s="14"/>
      <c r="D177" s="14">
        <f>+D186+D181+D187+D180</f>
        <v>3608</v>
      </c>
      <c r="E177" s="14"/>
      <c r="F177" s="14">
        <f>+F186+F181+F187+F180</f>
        <v>3994</v>
      </c>
      <c r="G177" s="14"/>
      <c r="H177" s="14">
        <f>+H186+H181+H187+H180</f>
        <v>1492</v>
      </c>
      <c r="I177" s="11"/>
      <c r="J177" s="14">
        <f>+J186+J181+J187+J180</f>
        <v>5593</v>
      </c>
      <c r="K177" s="14"/>
      <c r="L177" s="14">
        <f>+L186+L181+L187+L180</f>
        <v>998</v>
      </c>
    </row>
    <row r="178" spans="1:12" s="2" customFormat="1" ht="15">
      <c r="A178" s="11" t="s">
        <v>107</v>
      </c>
      <c r="B178" s="15"/>
      <c r="C178" s="15"/>
      <c r="D178" s="15"/>
      <c r="E178" s="15"/>
      <c r="F178" s="15"/>
      <c r="G178" s="15"/>
      <c r="H178" s="15"/>
      <c r="I178" s="19"/>
      <c r="J178" s="15"/>
      <c r="K178" s="15"/>
      <c r="L178" s="15"/>
    </row>
    <row r="179" spans="1:12" s="2" customFormat="1" ht="7.5" customHeight="1">
      <c r="A179" s="11"/>
      <c r="B179" s="15"/>
      <c r="C179" s="15"/>
      <c r="D179" s="15"/>
      <c r="E179" s="15"/>
      <c r="F179" s="15"/>
      <c r="G179" s="15"/>
      <c r="H179" s="15"/>
      <c r="I179" s="19"/>
      <c r="J179" s="15"/>
      <c r="K179" s="15"/>
      <c r="L179" s="15"/>
    </row>
    <row r="180" spans="1:12" s="1" customFormat="1" ht="14.25">
      <c r="A180" s="1" t="s">
        <v>203</v>
      </c>
      <c r="B180" s="1">
        <v>192</v>
      </c>
      <c r="D180" s="1">
        <v>68</v>
      </c>
      <c r="F180" s="1">
        <v>36</v>
      </c>
      <c r="H180" s="1">
        <v>10</v>
      </c>
      <c r="J180" s="1">
        <v>373</v>
      </c>
      <c r="L180" s="1">
        <v>213</v>
      </c>
    </row>
    <row r="181" spans="1:12" s="1" customFormat="1" ht="14.25">
      <c r="A181" s="16" t="s">
        <v>181</v>
      </c>
      <c r="B181" s="14">
        <f>+B182+B183+B185+B184</f>
        <v>3154</v>
      </c>
      <c r="C181" s="14"/>
      <c r="D181" s="14">
        <f>+D182+D183+D185+D184</f>
        <v>2523</v>
      </c>
      <c r="E181" s="14"/>
      <c r="F181" s="14">
        <f>+F182+F183+F185+F184</f>
        <v>2779</v>
      </c>
      <c r="G181" s="14"/>
      <c r="H181" s="14">
        <f>+H182+H183+H185+H184</f>
        <v>1212</v>
      </c>
      <c r="I181" s="14"/>
      <c r="J181" s="14">
        <f>+J182+J183+J185+J184</f>
        <v>3402</v>
      </c>
      <c r="K181" s="14"/>
      <c r="L181" s="14">
        <f>+L182+L183+L185+L184</f>
        <v>132</v>
      </c>
    </row>
    <row r="182" spans="1:13" s="1" customFormat="1" ht="15">
      <c r="A182" s="13" t="s">
        <v>173</v>
      </c>
      <c r="B182" s="16">
        <v>0</v>
      </c>
      <c r="C182" s="16"/>
      <c r="D182" s="16">
        <v>0</v>
      </c>
      <c r="E182" s="16"/>
      <c r="F182" s="16">
        <v>0</v>
      </c>
      <c r="G182" s="16"/>
      <c r="H182" s="16">
        <v>0</v>
      </c>
      <c r="I182" s="16"/>
      <c r="J182" s="16">
        <v>0</v>
      </c>
      <c r="K182" s="16"/>
      <c r="L182" s="16">
        <v>0</v>
      </c>
      <c r="M182" s="2"/>
    </row>
    <row r="183" spans="1:13" s="1" customFormat="1" ht="15">
      <c r="A183" s="13" t="s">
        <v>174</v>
      </c>
      <c r="B183" s="16">
        <v>3154</v>
      </c>
      <c r="C183" s="16"/>
      <c r="D183" s="16">
        <v>2196</v>
      </c>
      <c r="E183" s="16"/>
      <c r="F183" s="16">
        <v>2779</v>
      </c>
      <c r="G183" s="16"/>
      <c r="H183" s="16">
        <v>1212</v>
      </c>
      <c r="I183" s="16"/>
      <c r="J183" s="16">
        <v>3402</v>
      </c>
      <c r="K183" s="16"/>
      <c r="L183" s="16">
        <v>132</v>
      </c>
      <c r="M183" s="2"/>
    </row>
    <row r="184" spans="1:13" s="1" customFormat="1" ht="15">
      <c r="A184" s="13" t="s">
        <v>206</v>
      </c>
      <c r="B184" s="16">
        <v>0</v>
      </c>
      <c r="C184" s="16"/>
      <c r="D184" s="16">
        <v>0</v>
      </c>
      <c r="E184" s="16"/>
      <c r="F184" s="16">
        <v>0</v>
      </c>
      <c r="G184" s="16"/>
      <c r="H184" s="16">
        <v>0</v>
      </c>
      <c r="I184" s="16"/>
      <c r="J184" s="16">
        <v>0</v>
      </c>
      <c r="K184" s="16"/>
      <c r="L184" s="16">
        <v>0</v>
      </c>
      <c r="M184" s="2"/>
    </row>
    <row r="185" spans="1:13" s="1" customFormat="1" ht="15">
      <c r="A185" s="13" t="s">
        <v>13</v>
      </c>
      <c r="B185" s="16">
        <v>0</v>
      </c>
      <c r="C185" s="16"/>
      <c r="D185" s="16">
        <v>327</v>
      </c>
      <c r="E185" s="16"/>
      <c r="F185" s="16">
        <v>0</v>
      </c>
      <c r="G185" s="16"/>
      <c r="H185" s="16">
        <v>0</v>
      </c>
      <c r="I185" s="16"/>
      <c r="J185" s="16">
        <v>0</v>
      </c>
      <c r="K185" s="16"/>
      <c r="L185" s="16">
        <v>0</v>
      </c>
      <c r="M185" s="2"/>
    </row>
    <row r="186" spans="1:12" s="1" customFormat="1" ht="14.25">
      <c r="A186" s="13" t="s">
        <v>208</v>
      </c>
      <c r="B186" s="16">
        <v>0</v>
      </c>
      <c r="C186" s="16"/>
      <c r="D186" s="16">
        <v>0</v>
      </c>
      <c r="E186" s="16"/>
      <c r="F186" s="16">
        <v>0</v>
      </c>
      <c r="G186" s="16"/>
      <c r="H186" s="16">
        <v>0</v>
      </c>
      <c r="I186" s="13"/>
      <c r="J186" s="16">
        <v>0</v>
      </c>
      <c r="K186" s="16"/>
      <c r="L186" s="16">
        <v>560</v>
      </c>
    </row>
    <row r="187" spans="1:12" s="1" customFormat="1" ht="14.25">
      <c r="A187" s="13" t="s">
        <v>108</v>
      </c>
      <c r="B187" s="16">
        <v>521</v>
      </c>
      <c r="C187" s="13"/>
      <c r="D187" s="16">
        <v>1017</v>
      </c>
      <c r="E187" s="13"/>
      <c r="F187" s="16">
        <v>1179</v>
      </c>
      <c r="G187" s="13"/>
      <c r="H187" s="16">
        <v>270</v>
      </c>
      <c r="I187" s="13"/>
      <c r="J187" s="16">
        <v>1818</v>
      </c>
      <c r="K187" s="13"/>
      <c r="L187" s="16">
        <v>93</v>
      </c>
    </row>
    <row r="188" spans="1:13" s="1" customFormat="1" ht="15">
      <c r="A188" s="13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2"/>
    </row>
    <row r="189" spans="1:12" s="1" customFormat="1" ht="14.25">
      <c r="A189" s="13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 s="2" customFormat="1" ht="15">
      <c r="A190" s="14" t="s">
        <v>110</v>
      </c>
      <c r="B190" s="14">
        <f>+B192+B197+B198+B203+B211+B214</f>
        <v>367</v>
      </c>
      <c r="C190" s="14"/>
      <c r="D190" s="14">
        <f>+D192+D197+D198+D203+D211+D214</f>
        <v>1611</v>
      </c>
      <c r="E190" s="14"/>
      <c r="F190" s="14">
        <f>+F192+F197+F198+F203+F211+F214</f>
        <v>2544</v>
      </c>
      <c r="G190" s="14"/>
      <c r="H190" s="14">
        <f>+H192+H197+H198+H203+H211+H214</f>
        <v>4143</v>
      </c>
      <c r="I190" s="14"/>
      <c r="J190" s="14">
        <f>+J192+J197+J198+J203+J211+J214</f>
        <v>3126</v>
      </c>
      <c r="K190" s="14"/>
      <c r="L190" s="14">
        <f>+L192+L197+L198+L203+L211+L214</f>
        <v>1264</v>
      </c>
    </row>
    <row r="191" spans="1:12" s="1" customFormat="1" ht="9" customHeight="1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" customFormat="1" ht="14.25">
      <c r="A192" s="16" t="s">
        <v>175</v>
      </c>
      <c r="B192" s="14">
        <f>+B193+B194+B196+B195</f>
        <v>367</v>
      </c>
      <c r="C192" s="14"/>
      <c r="D192" s="14">
        <f>+D193+D194+D196+D195</f>
        <v>255</v>
      </c>
      <c r="E192" s="14"/>
      <c r="F192" s="14">
        <f>+F193+F194+F196+F195</f>
        <v>126</v>
      </c>
      <c r="G192" s="14"/>
      <c r="H192" s="14">
        <f>+H193+H194+H196+H195</f>
        <v>333</v>
      </c>
      <c r="I192" s="14"/>
      <c r="J192" s="14">
        <f>+J193+J194+J196+J195</f>
        <v>0</v>
      </c>
      <c r="K192" s="14"/>
      <c r="L192" s="14">
        <f>+L193+L194+L196+L195</f>
        <v>291</v>
      </c>
    </row>
    <row r="193" spans="1:13" s="1" customFormat="1" ht="15">
      <c r="A193" s="16" t="s">
        <v>111</v>
      </c>
      <c r="B193" s="16">
        <v>0</v>
      </c>
      <c r="C193" s="16"/>
      <c r="D193" s="16">
        <v>0</v>
      </c>
      <c r="E193" s="16"/>
      <c r="F193" s="16">
        <v>0</v>
      </c>
      <c r="G193" s="16"/>
      <c r="H193" s="16">
        <v>0</v>
      </c>
      <c r="I193" s="16"/>
      <c r="J193" s="16">
        <v>0</v>
      </c>
      <c r="K193" s="16"/>
      <c r="L193" s="16">
        <v>291</v>
      </c>
      <c r="M193" s="2"/>
    </row>
    <row r="194" spans="1:13" s="1" customFormat="1" ht="15">
      <c r="A194" s="16" t="s">
        <v>112</v>
      </c>
      <c r="B194" s="16">
        <v>367</v>
      </c>
      <c r="C194" s="16"/>
      <c r="D194" s="16">
        <v>255</v>
      </c>
      <c r="E194" s="16"/>
      <c r="F194" s="16">
        <v>126</v>
      </c>
      <c r="G194" s="16"/>
      <c r="H194" s="16">
        <v>333</v>
      </c>
      <c r="I194" s="16"/>
      <c r="J194" s="16">
        <v>0</v>
      </c>
      <c r="K194" s="16"/>
      <c r="L194" s="16">
        <v>0</v>
      </c>
      <c r="M194" s="2"/>
    </row>
    <row r="195" spans="1:13" s="1" customFormat="1" ht="15">
      <c r="A195" s="16" t="s">
        <v>204</v>
      </c>
      <c r="B195" s="16">
        <v>0</v>
      </c>
      <c r="C195" s="16"/>
      <c r="D195" s="16">
        <v>0</v>
      </c>
      <c r="E195" s="16"/>
      <c r="F195" s="16">
        <v>0</v>
      </c>
      <c r="G195" s="16"/>
      <c r="H195" s="16">
        <v>0</v>
      </c>
      <c r="I195" s="16"/>
      <c r="J195" s="16">
        <v>0</v>
      </c>
      <c r="K195" s="16"/>
      <c r="L195" s="16">
        <v>0</v>
      </c>
      <c r="M195" s="2"/>
    </row>
    <row r="196" spans="1:13" s="1" customFormat="1" ht="15">
      <c r="A196" s="16" t="s">
        <v>13</v>
      </c>
      <c r="B196" s="16">
        <v>0</v>
      </c>
      <c r="C196" s="16"/>
      <c r="D196" s="16">
        <v>0</v>
      </c>
      <c r="E196" s="16"/>
      <c r="F196" s="16">
        <v>0</v>
      </c>
      <c r="G196" s="16"/>
      <c r="H196" s="16">
        <v>0</v>
      </c>
      <c r="I196" s="16"/>
      <c r="J196" s="16">
        <v>0</v>
      </c>
      <c r="K196" s="16"/>
      <c r="L196" s="16">
        <v>0</v>
      </c>
      <c r="M196" s="2"/>
    </row>
    <row r="197" spans="1:12" s="1" customFormat="1" ht="14.25">
      <c r="A197" s="16" t="s">
        <v>176</v>
      </c>
      <c r="B197" s="16">
        <v>0</v>
      </c>
      <c r="C197" s="16"/>
      <c r="D197" s="16">
        <v>0</v>
      </c>
      <c r="E197" s="16"/>
      <c r="F197" s="16">
        <v>0</v>
      </c>
      <c r="G197" s="16"/>
      <c r="H197" s="16">
        <v>0</v>
      </c>
      <c r="I197" s="16"/>
      <c r="J197" s="16">
        <v>1260</v>
      </c>
      <c r="K197" s="16"/>
      <c r="L197" s="16">
        <v>176</v>
      </c>
    </row>
    <row r="198" spans="1:12" s="1" customFormat="1" ht="14.25">
      <c r="A198" s="16" t="s">
        <v>177</v>
      </c>
      <c r="B198" s="14">
        <f>+B199+B200+B201+B202</f>
        <v>0</v>
      </c>
      <c r="C198" s="14"/>
      <c r="D198" s="14">
        <f>+D199+D200+D201+D202</f>
        <v>0</v>
      </c>
      <c r="E198" s="14"/>
      <c r="F198" s="14">
        <f>+F199+F200+F201+F202</f>
        <v>0</v>
      </c>
      <c r="G198" s="14"/>
      <c r="H198" s="14">
        <f>+H199+H200+H201+H202</f>
        <v>69</v>
      </c>
      <c r="I198" s="14"/>
      <c r="J198" s="14">
        <f>+J199+J200+J201+J202</f>
        <v>357</v>
      </c>
      <c r="K198" s="14"/>
      <c r="L198" s="14">
        <f>+L199+L200+L201+L202</f>
        <v>627</v>
      </c>
    </row>
    <row r="199" spans="1:12" s="1" customFormat="1" ht="14.25">
      <c r="A199" s="13" t="s">
        <v>113</v>
      </c>
      <c r="B199" s="16">
        <v>0</v>
      </c>
      <c r="C199" s="16"/>
      <c r="D199" s="16">
        <v>0</v>
      </c>
      <c r="E199" s="16"/>
      <c r="F199" s="16">
        <v>0</v>
      </c>
      <c r="G199" s="16"/>
      <c r="H199" s="16">
        <v>0</v>
      </c>
      <c r="I199" s="16"/>
      <c r="J199" s="16">
        <v>0</v>
      </c>
      <c r="K199" s="16"/>
      <c r="L199" s="16">
        <v>0</v>
      </c>
    </row>
    <row r="200" spans="1:12" s="1" customFormat="1" ht="14.25">
      <c r="A200" s="13" t="s">
        <v>114</v>
      </c>
      <c r="B200" s="16">
        <v>0</v>
      </c>
      <c r="C200" s="16"/>
      <c r="D200" s="16">
        <v>0</v>
      </c>
      <c r="E200" s="16"/>
      <c r="F200" s="16">
        <v>0</v>
      </c>
      <c r="G200" s="16"/>
      <c r="H200" s="16">
        <v>69</v>
      </c>
      <c r="I200" s="16"/>
      <c r="J200" s="16">
        <v>0</v>
      </c>
      <c r="K200" s="16"/>
      <c r="L200" s="16">
        <v>0</v>
      </c>
    </row>
    <row r="201" spans="1:12" s="1" customFormat="1" ht="14.25">
      <c r="A201" s="13" t="s">
        <v>115</v>
      </c>
      <c r="B201" s="16">
        <v>0</v>
      </c>
      <c r="C201" s="16"/>
      <c r="D201" s="16">
        <v>0</v>
      </c>
      <c r="E201" s="16"/>
      <c r="F201" s="16">
        <v>0</v>
      </c>
      <c r="G201" s="16"/>
      <c r="H201" s="16">
        <v>0</v>
      </c>
      <c r="I201" s="16"/>
      <c r="J201" s="16">
        <v>285</v>
      </c>
      <c r="K201" s="16"/>
      <c r="L201" s="16">
        <v>357</v>
      </c>
    </row>
    <row r="202" spans="1:12" s="1" customFormat="1" ht="14.25">
      <c r="A202" s="13" t="s">
        <v>116</v>
      </c>
      <c r="B202" s="16">
        <v>0</v>
      </c>
      <c r="C202" s="16"/>
      <c r="D202" s="16">
        <v>0</v>
      </c>
      <c r="E202" s="16"/>
      <c r="F202" s="16">
        <v>0</v>
      </c>
      <c r="G202" s="16"/>
      <c r="H202" s="16">
        <v>0</v>
      </c>
      <c r="I202" s="16"/>
      <c r="J202" s="16">
        <v>72</v>
      </c>
      <c r="K202" s="16"/>
      <c r="L202" s="16">
        <v>270</v>
      </c>
    </row>
    <row r="203" spans="1:12" s="1" customFormat="1" ht="14.25">
      <c r="A203" s="16" t="s">
        <v>178</v>
      </c>
      <c r="B203" s="14">
        <f>SUM(B204:B210)</f>
        <v>0</v>
      </c>
      <c r="C203" s="14"/>
      <c r="D203" s="14">
        <f>SUM(D204:D210)</f>
        <v>243</v>
      </c>
      <c r="E203" s="14"/>
      <c r="F203" s="14">
        <f>SUM(F204:F210)</f>
        <v>254</v>
      </c>
      <c r="G203" s="14"/>
      <c r="H203" s="14">
        <f>SUM(H204:H210)</f>
        <v>618</v>
      </c>
      <c r="I203" s="14"/>
      <c r="J203" s="14">
        <f>SUM(J204:J210)</f>
        <v>444</v>
      </c>
      <c r="K203" s="14"/>
      <c r="L203" s="14">
        <f>SUM(L204:L210)</f>
        <v>0</v>
      </c>
    </row>
    <row r="204" spans="1:12" s="1" customFormat="1" ht="14.25">
      <c r="A204" s="16" t="s">
        <v>192</v>
      </c>
      <c r="B204" s="16">
        <v>0</v>
      </c>
      <c r="C204" s="16"/>
      <c r="D204" s="16">
        <v>0</v>
      </c>
      <c r="E204" s="16"/>
      <c r="F204" s="16">
        <v>0</v>
      </c>
      <c r="G204" s="16"/>
      <c r="H204" s="16">
        <v>81</v>
      </c>
      <c r="I204" s="16"/>
      <c r="J204" s="16">
        <v>0</v>
      </c>
      <c r="K204" s="16"/>
      <c r="L204" s="16">
        <v>0</v>
      </c>
    </row>
    <row r="205" spans="1:12" s="1" customFormat="1" ht="14.25">
      <c r="A205" s="16" t="s">
        <v>204</v>
      </c>
      <c r="B205" s="16">
        <v>0</v>
      </c>
      <c r="C205" s="16"/>
      <c r="D205" s="16">
        <v>0</v>
      </c>
      <c r="E205" s="16"/>
      <c r="F205" s="16">
        <v>0</v>
      </c>
      <c r="G205" s="16"/>
      <c r="H205" s="16">
        <v>12</v>
      </c>
      <c r="I205" s="16"/>
      <c r="J205" s="16">
        <v>36</v>
      </c>
      <c r="K205" s="16"/>
      <c r="L205" s="16">
        <v>0</v>
      </c>
    </row>
    <row r="206" spans="1:13" s="1" customFormat="1" ht="15">
      <c r="A206" s="16" t="s">
        <v>117</v>
      </c>
      <c r="B206" s="16">
        <v>0</v>
      </c>
      <c r="C206" s="16"/>
      <c r="D206" s="16">
        <v>0</v>
      </c>
      <c r="E206" s="16"/>
      <c r="F206" s="16">
        <v>122</v>
      </c>
      <c r="G206" s="16"/>
      <c r="H206" s="16">
        <v>84</v>
      </c>
      <c r="I206" s="16"/>
      <c r="J206" s="16">
        <v>0</v>
      </c>
      <c r="K206" s="16"/>
      <c r="L206" s="16">
        <v>0</v>
      </c>
      <c r="M206" s="2"/>
    </row>
    <row r="207" spans="1:12" s="1" customFormat="1" ht="14.25">
      <c r="A207" s="13" t="s">
        <v>163</v>
      </c>
      <c r="B207" s="16">
        <v>0</v>
      </c>
      <c r="C207" s="16"/>
      <c r="D207" s="16">
        <v>243</v>
      </c>
      <c r="E207" s="16"/>
      <c r="F207" s="16">
        <v>129</v>
      </c>
      <c r="G207" s="16"/>
      <c r="H207" s="16">
        <v>150</v>
      </c>
      <c r="I207" s="16"/>
      <c r="J207" s="16">
        <v>180</v>
      </c>
      <c r="K207" s="16"/>
      <c r="L207" s="16">
        <v>0</v>
      </c>
    </row>
    <row r="208" spans="1:12" s="1" customFormat="1" ht="14.25">
      <c r="A208" s="13" t="s">
        <v>118</v>
      </c>
      <c r="B208" s="16">
        <v>0</v>
      </c>
      <c r="C208" s="16"/>
      <c r="D208" s="16">
        <v>0</v>
      </c>
      <c r="E208" s="16"/>
      <c r="F208" s="16">
        <v>3</v>
      </c>
      <c r="G208" s="16"/>
      <c r="H208" s="16">
        <v>135</v>
      </c>
      <c r="I208" s="16"/>
      <c r="J208" s="16">
        <v>15</v>
      </c>
      <c r="K208" s="16"/>
      <c r="L208" s="16">
        <v>0</v>
      </c>
    </row>
    <row r="209" spans="1:12" s="1" customFormat="1" ht="14.25">
      <c r="A209" s="13" t="s">
        <v>148</v>
      </c>
      <c r="B209" s="16">
        <v>0</v>
      </c>
      <c r="C209" s="16"/>
      <c r="D209" s="16">
        <v>0</v>
      </c>
      <c r="E209" s="16"/>
      <c r="F209" s="16">
        <v>0</v>
      </c>
      <c r="G209" s="16"/>
      <c r="H209" s="16">
        <v>156</v>
      </c>
      <c r="I209" s="16"/>
      <c r="J209" s="16">
        <v>213</v>
      </c>
      <c r="K209" s="16"/>
      <c r="L209" s="16">
        <v>0</v>
      </c>
    </row>
    <row r="210" spans="1:12" s="1" customFormat="1" ht="14.25">
      <c r="A210" s="13" t="s">
        <v>13</v>
      </c>
      <c r="B210" s="16">
        <v>0</v>
      </c>
      <c r="C210" s="16"/>
      <c r="D210" s="16">
        <v>0</v>
      </c>
      <c r="E210" s="16"/>
      <c r="F210" s="16">
        <v>0</v>
      </c>
      <c r="G210" s="16"/>
      <c r="H210" s="16">
        <v>0</v>
      </c>
      <c r="I210" s="16"/>
      <c r="J210" s="16">
        <v>0</v>
      </c>
      <c r="K210" s="16"/>
      <c r="L210" s="16">
        <v>0</v>
      </c>
    </row>
    <row r="211" spans="1:12" s="1" customFormat="1" ht="14.25">
      <c r="A211" s="16" t="s">
        <v>179</v>
      </c>
      <c r="B211" s="14">
        <f>+B212+B213</f>
        <v>0</v>
      </c>
      <c r="C211" s="14"/>
      <c r="D211" s="14">
        <f>+D212+D213</f>
        <v>0</v>
      </c>
      <c r="E211" s="14"/>
      <c r="F211" s="14">
        <f>+F212+F213</f>
        <v>1515</v>
      </c>
      <c r="G211" s="14"/>
      <c r="H211" s="14">
        <f>+H212+H213</f>
        <v>1998</v>
      </c>
      <c r="I211" s="14"/>
      <c r="J211" s="14">
        <f>+J212+J213</f>
        <v>582</v>
      </c>
      <c r="K211" s="14"/>
      <c r="L211" s="14">
        <f>+L212+L213</f>
        <v>0</v>
      </c>
    </row>
    <row r="212" spans="1:12" s="1" customFormat="1" ht="14.25">
      <c r="A212" s="13" t="s">
        <v>119</v>
      </c>
      <c r="B212" s="16">
        <v>0</v>
      </c>
      <c r="C212" s="16"/>
      <c r="D212" s="16">
        <v>0</v>
      </c>
      <c r="E212" s="16"/>
      <c r="F212" s="16">
        <v>957</v>
      </c>
      <c r="G212" s="16"/>
      <c r="H212" s="16">
        <v>1953</v>
      </c>
      <c r="I212" s="16"/>
      <c r="J212" s="16">
        <v>504</v>
      </c>
      <c r="K212" s="16"/>
      <c r="L212" s="16">
        <v>0</v>
      </c>
    </row>
    <row r="213" spans="1:12" s="1" customFormat="1" ht="14.25">
      <c r="A213" s="13" t="s">
        <v>120</v>
      </c>
      <c r="B213" s="16">
        <v>0</v>
      </c>
      <c r="C213" s="16"/>
      <c r="D213" s="16">
        <v>0</v>
      </c>
      <c r="E213" s="16"/>
      <c r="F213" s="16">
        <v>558</v>
      </c>
      <c r="G213" s="16"/>
      <c r="H213" s="16">
        <v>45</v>
      </c>
      <c r="I213" s="16"/>
      <c r="J213" s="16">
        <v>78</v>
      </c>
      <c r="K213" s="16"/>
      <c r="L213" s="16">
        <v>0</v>
      </c>
    </row>
    <row r="214" spans="1:12" s="1" customFormat="1" ht="14.25">
      <c r="A214" s="16" t="s">
        <v>180</v>
      </c>
      <c r="B214" s="14">
        <f>+B215+B216+B217</f>
        <v>0</v>
      </c>
      <c r="C214" s="14"/>
      <c r="D214" s="14">
        <f>+D215+D216+D217</f>
        <v>1113</v>
      </c>
      <c r="E214" s="14"/>
      <c r="F214" s="14">
        <f>+F215+F216+F217</f>
        <v>649</v>
      </c>
      <c r="G214" s="14"/>
      <c r="H214" s="14">
        <f>+H215+H216+H217</f>
        <v>1125</v>
      </c>
      <c r="I214" s="14"/>
      <c r="J214" s="14">
        <f>+J215+J216+J217</f>
        <v>483</v>
      </c>
      <c r="K214" s="14"/>
      <c r="L214" s="14">
        <f>+L215+L216+L217</f>
        <v>170</v>
      </c>
    </row>
    <row r="215" spans="1:12" s="1" customFormat="1" ht="14.25">
      <c r="A215" s="13" t="s">
        <v>121</v>
      </c>
      <c r="B215" s="16">
        <v>0</v>
      </c>
      <c r="C215" s="16"/>
      <c r="D215" s="16">
        <v>405</v>
      </c>
      <c r="E215" s="16"/>
      <c r="F215" s="16">
        <v>387</v>
      </c>
      <c r="G215" s="16"/>
      <c r="H215" s="16">
        <v>36</v>
      </c>
      <c r="I215" s="16"/>
      <c r="J215" s="16">
        <v>288</v>
      </c>
      <c r="K215" s="16"/>
      <c r="L215" s="16">
        <v>0</v>
      </c>
    </row>
    <row r="216" spans="1:12" s="1" customFormat="1" ht="14.25">
      <c r="A216" s="13" t="s">
        <v>122</v>
      </c>
      <c r="B216" s="16">
        <v>0</v>
      </c>
      <c r="C216" s="16"/>
      <c r="D216" s="16">
        <v>708</v>
      </c>
      <c r="E216" s="16"/>
      <c r="F216" s="16">
        <v>220</v>
      </c>
      <c r="G216" s="16"/>
      <c r="H216" s="16">
        <v>1029</v>
      </c>
      <c r="I216" s="16"/>
      <c r="J216" s="16">
        <v>195</v>
      </c>
      <c r="K216" s="16"/>
      <c r="L216" s="16">
        <v>170</v>
      </c>
    </row>
    <row r="217" spans="1:12" s="1" customFormat="1" ht="14.25">
      <c r="A217" s="13" t="s">
        <v>205</v>
      </c>
      <c r="B217" s="16">
        <v>0</v>
      </c>
      <c r="C217" s="16"/>
      <c r="D217" s="16">
        <v>0</v>
      </c>
      <c r="E217" s="16"/>
      <c r="F217" s="16">
        <v>42</v>
      </c>
      <c r="G217" s="16"/>
      <c r="H217" s="16">
        <v>60</v>
      </c>
      <c r="I217" s="16"/>
      <c r="J217" s="16">
        <v>0</v>
      </c>
      <c r="K217" s="16"/>
      <c r="L217" s="16">
        <v>0</v>
      </c>
    </row>
    <row r="218" spans="1:12" s="1" customFormat="1" ht="14.25">
      <c r="A218" s="1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" customFormat="1" ht="14.25">
      <c r="A219" s="13"/>
      <c r="B219" s="17"/>
      <c r="C219" s="17"/>
      <c r="D219" s="17"/>
      <c r="E219" s="17"/>
      <c r="F219" s="17"/>
      <c r="G219" s="17"/>
      <c r="H219" s="17"/>
      <c r="I219" s="18"/>
      <c r="J219" s="18"/>
      <c r="K219" s="17"/>
      <c r="L219" s="17"/>
    </row>
    <row r="220" spans="1:12" s="2" customFormat="1" ht="15">
      <c r="A220" s="11" t="s">
        <v>123</v>
      </c>
      <c r="B220" s="14">
        <f>+B222+B223+B225+B228+B229+B237+B224</f>
        <v>2612</v>
      </c>
      <c r="C220" s="14"/>
      <c r="D220" s="14">
        <f>+D222+D223+D225+D228+D229+D237+D224</f>
        <v>6565</v>
      </c>
      <c r="E220" s="14"/>
      <c r="F220" s="14">
        <f>+F222+F223+F225+F228+F229+F237+F224</f>
        <v>11569</v>
      </c>
      <c r="G220" s="14"/>
      <c r="H220" s="14">
        <f>+H222+H223+H225+H228+H229+H237+H224</f>
        <v>2570</v>
      </c>
      <c r="I220" s="14"/>
      <c r="J220" s="14">
        <f>+J222+J223+J225+J228+J229+J237+J224</f>
        <v>3169</v>
      </c>
      <c r="K220" s="14"/>
      <c r="L220" s="14">
        <f>+L222+L223+L225+L228+L229+L237+L224</f>
        <v>1380</v>
      </c>
    </row>
    <row r="221" spans="1:12" s="1" customFormat="1" ht="6.75" customHeight="1">
      <c r="A221" s="13"/>
      <c r="B221" s="17"/>
      <c r="C221" s="17"/>
      <c r="D221" s="17"/>
      <c r="E221" s="17"/>
      <c r="F221" s="17"/>
      <c r="G221" s="17"/>
      <c r="H221" s="17"/>
      <c r="I221" s="18"/>
      <c r="J221" s="17"/>
      <c r="K221" s="17"/>
      <c r="L221" s="17"/>
    </row>
    <row r="222" spans="1:12" s="1" customFormat="1" ht="14.25">
      <c r="A222" s="13" t="s">
        <v>124</v>
      </c>
      <c r="B222" s="16">
        <v>1666</v>
      </c>
      <c r="C222" s="16"/>
      <c r="D222" s="16">
        <v>0</v>
      </c>
      <c r="E222" s="16"/>
      <c r="F222" s="16">
        <v>214</v>
      </c>
      <c r="G222" s="16"/>
      <c r="H222" s="16">
        <v>0</v>
      </c>
      <c r="I222" s="13"/>
      <c r="J222" s="16">
        <v>0</v>
      </c>
      <c r="K222" s="16"/>
      <c r="L222" s="16">
        <v>0</v>
      </c>
    </row>
    <row r="223" spans="1:12" s="1" customFormat="1" ht="14.25">
      <c r="A223" s="13" t="s">
        <v>125</v>
      </c>
      <c r="B223" s="16">
        <v>0</v>
      </c>
      <c r="C223" s="16"/>
      <c r="D223" s="16">
        <v>0</v>
      </c>
      <c r="E223" s="16"/>
      <c r="F223" s="16">
        <v>0</v>
      </c>
      <c r="G223" s="16"/>
      <c r="H223" s="16">
        <v>0</v>
      </c>
      <c r="I223" s="13"/>
      <c r="J223" s="16">
        <v>220</v>
      </c>
      <c r="K223" s="16"/>
      <c r="L223" s="16">
        <v>0</v>
      </c>
    </row>
    <row r="224" spans="1:12" s="1" customFormat="1" ht="14.25">
      <c r="A224" s="13" t="s">
        <v>200</v>
      </c>
      <c r="B224" s="16">
        <v>0</v>
      </c>
      <c r="C224" s="16"/>
      <c r="D224" s="16">
        <v>147</v>
      </c>
      <c r="E224" s="16"/>
      <c r="F224" s="16">
        <v>636</v>
      </c>
      <c r="G224" s="16"/>
      <c r="H224" s="16">
        <v>204</v>
      </c>
      <c r="I224" s="13"/>
      <c r="J224" s="16">
        <v>0</v>
      </c>
      <c r="K224" s="16"/>
      <c r="L224" s="16">
        <v>0</v>
      </c>
    </row>
    <row r="225" spans="1:12" s="1" customFormat="1" ht="14.25">
      <c r="A225" s="13" t="s">
        <v>126</v>
      </c>
      <c r="B225" s="14">
        <f>+B226+B227</f>
        <v>0</v>
      </c>
      <c r="C225" s="14"/>
      <c r="D225" s="14">
        <f>+D226+D227</f>
        <v>585</v>
      </c>
      <c r="E225" s="14"/>
      <c r="F225" s="14">
        <f>+F226+F227</f>
        <v>1736</v>
      </c>
      <c r="G225" s="14"/>
      <c r="H225" s="14">
        <f>+H226+H227</f>
        <v>507</v>
      </c>
      <c r="I225" s="14"/>
      <c r="J225" s="14">
        <f>+J226+J227</f>
        <v>357</v>
      </c>
      <c r="K225" s="14"/>
      <c r="L225" s="14">
        <f>+L226+L227</f>
        <v>387</v>
      </c>
    </row>
    <row r="226" spans="1:12" s="1" customFormat="1" ht="14.25">
      <c r="A226" s="13" t="s">
        <v>127</v>
      </c>
      <c r="B226" s="16">
        <v>0</v>
      </c>
      <c r="C226" s="16"/>
      <c r="D226" s="16">
        <v>585</v>
      </c>
      <c r="E226" s="16"/>
      <c r="F226" s="16">
        <v>1736</v>
      </c>
      <c r="G226" s="16"/>
      <c r="H226" s="16">
        <v>507</v>
      </c>
      <c r="I226" s="16"/>
      <c r="J226" s="16">
        <v>357</v>
      </c>
      <c r="K226" s="16"/>
      <c r="L226" s="16">
        <v>0</v>
      </c>
    </row>
    <row r="227" spans="1:12" s="1" customFormat="1" ht="14.25">
      <c r="A227" s="13" t="s">
        <v>164</v>
      </c>
      <c r="B227" s="16">
        <v>0</v>
      </c>
      <c r="C227" s="16"/>
      <c r="D227" s="16">
        <v>0</v>
      </c>
      <c r="E227" s="16"/>
      <c r="F227" s="16">
        <v>0</v>
      </c>
      <c r="G227" s="16"/>
      <c r="H227" s="16">
        <v>0</v>
      </c>
      <c r="I227" s="16"/>
      <c r="J227" s="16">
        <v>0</v>
      </c>
      <c r="K227" s="16"/>
      <c r="L227" s="16">
        <v>387</v>
      </c>
    </row>
    <row r="228" spans="1:12" s="1" customFormat="1" ht="14.25">
      <c r="A228" s="13" t="s">
        <v>128</v>
      </c>
      <c r="B228" s="16">
        <v>0</v>
      </c>
      <c r="C228" s="16"/>
      <c r="D228" s="16">
        <v>1759</v>
      </c>
      <c r="E228" s="16"/>
      <c r="F228" s="16">
        <v>1491</v>
      </c>
      <c r="G228" s="16"/>
      <c r="H228" s="16">
        <v>780</v>
      </c>
      <c r="I228" s="16"/>
      <c r="J228" s="16">
        <v>1483</v>
      </c>
      <c r="K228" s="16"/>
      <c r="L228" s="16">
        <v>516</v>
      </c>
    </row>
    <row r="229" spans="1:12" s="1" customFormat="1" ht="14.25">
      <c r="A229" s="13" t="s">
        <v>129</v>
      </c>
      <c r="B229" s="14">
        <f>SUM(B230:B236)</f>
        <v>946</v>
      </c>
      <c r="C229" s="14"/>
      <c r="D229" s="14">
        <f>SUM(D230:D236)</f>
        <v>1593</v>
      </c>
      <c r="E229" s="14"/>
      <c r="F229" s="14">
        <f>SUM(F230:F236)</f>
        <v>1899</v>
      </c>
      <c r="G229" s="14"/>
      <c r="H229" s="14">
        <f>SUM(H230:H236)</f>
        <v>1058</v>
      </c>
      <c r="I229" s="11"/>
      <c r="J229" s="14">
        <f>SUM(J230:J236)</f>
        <v>621</v>
      </c>
      <c r="K229" s="14"/>
      <c r="L229" s="14">
        <f>SUM(L230:L236)</f>
        <v>0</v>
      </c>
    </row>
    <row r="230" spans="1:12" s="1" customFormat="1" ht="14.25">
      <c r="A230" s="13" t="s">
        <v>130</v>
      </c>
      <c r="B230" s="16">
        <v>288</v>
      </c>
      <c r="C230" s="16"/>
      <c r="D230" s="16">
        <v>162</v>
      </c>
      <c r="E230" s="16"/>
      <c r="F230" s="16">
        <v>340</v>
      </c>
      <c r="G230" s="16"/>
      <c r="H230" s="16">
        <v>156</v>
      </c>
      <c r="I230" s="16"/>
      <c r="J230" s="16">
        <v>0</v>
      </c>
      <c r="K230" s="16"/>
      <c r="L230" s="16">
        <v>0</v>
      </c>
    </row>
    <row r="231" spans="1:12" s="1" customFormat="1" ht="14.25">
      <c r="A231" s="13" t="s">
        <v>193</v>
      </c>
      <c r="B231" s="16">
        <v>0</v>
      </c>
      <c r="C231" s="16"/>
      <c r="D231" s="16">
        <v>0</v>
      </c>
      <c r="E231" s="16"/>
      <c r="F231" s="16">
        <v>180</v>
      </c>
      <c r="G231" s="16"/>
      <c r="H231" s="16">
        <v>222</v>
      </c>
      <c r="I231" s="16"/>
      <c r="J231" s="16">
        <v>378</v>
      </c>
      <c r="K231" s="16"/>
      <c r="L231" s="16">
        <v>0</v>
      </c>
    </row>
    <row r="232" spans="1:12" s="1" customFormat="1" ht="14.25">
      <c r="A232" s="13" t="s">
        <v>165</v>
      </c>
      <c r="B232" s="16">
        <v>51</v>
      </c>
      <c r="C232" s="16"/>
      <c r="D232" s="16">
        <v>174</v>
      </c>
      <c r="E232" s="16"/>
      <c r="F232" s="16">
        <v>125</v>
      </c>
      <c r="G232" s="16"/>
      <c r="H232" s="16">
        <v>155</v>
      </c>
      <c r="I232" s="16"/>
      <c r="J232" s="16">
        <v>0</v>
      </c>
      <c r="K232" s="16"/>
      <c r="L232" s="16">
        <v>0</v>
      </c>
    </row>
    <row r="233" spans="1:12" s="1" customFormat="1" ht="14.25">
      <c r="A233" s="13" t="s">
        <v>214</v>
      </c>
      <c r="B233" s="16">
        <v>0</v>
      </c>
      <c r="C233" s="16"/>
      <c r="D233" s="16">
        <v>0</v>
      </c>
      <c r="E233" s="16"/>
      <c r="F233" s="16">
        <v>0</v>
      </c>
      <c r="G233" s="16"/>
      <c r="H233" s="16">
        <v>0</v>
      </c>
      <c r="I233" s="16"/>
      <c r="J233" s="16">
        <v>66</v>
      </c>
      <c r="K233" s="16"/>
      <c r="L233" s="16">
        <v>0</v>
      </c>
    </row>
    <row r="234" spans="1:12" s="1" customFormat="1" ht="14.25">
      <c r="A234" s="13" t="s">
        <v>167</v>
      </c>
      <c r="B234" s="16">
        <v>0</v>
      </c>
      <c r="C234" s="16"/>
      <c r="D234" s="16">
        <v>363</v>
      </c>
      <c r="E234" s="16"/>
      <c r="F234" s="16">
        <v>210</v>
      </c>
      <c r="G234" s="16"/>
      <c r="H234" s="16">
        <v>0</v>
      </c>
      <c r="I234" s="16"/>
      <c r="J234" s="16">
        <v>0</v>
      </c>
      <c r="K234" s="16"/>
      <c r="L234" s="16">
        <v>0</v>
      </c>
    </row>
    <row r="235" spans="1:12" s="1" customFormat="1" ht="14.25">
      <c r="A235" s="13" t="s">
        <v>168</v>
      </c>
      <c r="B235" s="16">
        <v>177</v>
      </c>
      <c r="C235" s="16"/>
      <c r="D235" s="16">
        <v>348</v>
      </c>
      <c r="E235" s="16"/>
      <c r="F235" s="16">
        <v>656</v>
      </c>
      <c r="G235" s="16"/>
      <c r="H235" s="16">
        <f>247+132</f>
        <v>379</v>
      </c>
      <c r="I235" s="16"/>
      <c r="J235" s="16">
        <v>177</v>
      </c>
      <c r="K235" s="16"/>
      <c r="L235" s="16">
        <v>0</v>
      </c>
    </row>
    <row r="236" spans="1:12" s="1" customFormat="1" ht="14.25">
      <c r="A236" s="13" t="s">
        <v>166</v>
      </c>
      <c r="B236" s="16">
        <v>430</v>
      </c>
      <c r="C236" s="16"/>
      <c r="D236" s="16">
        <v>546</v>
      </c>
      <c r="E236" s="16"/>
      <c r="F236" s="16">
        <v>388</v>
      </c>
      <c r="G236" s="16"/>
      <c r="H236" s="16">
        <v>146</v>
      </c>
      <c r="I236" s="16"/>
      <c r="J236" s="16">
        <v>0</v>
      </c>
      <c r="K236" s="16"/>
      <c r="L236" s="16">
        <v>0</v>
      </c>
    </row>
    <row r="237" spans="1:12" s="1" customFormat="1" ht="14.25">
      <c r="A237" s="13" t="s">
        <v>169</v>
      </c>
      <c r="B237" s="16">
        <v>0</v>
      </c>
      <c r="C237" s="16"/>
      <c r="D237" s="16">
        <v>2481</v>
      </c>
      <c r="E237" s="16"/>
      <c r="F237" s="16">
        <v>5593</v>
      </c>
      <c r="G237" s="16"/>
      <c r="H237" s="16">
        <v>21</v>
      </c>
      <c r="I237" s="13"/>
      <c r="J237" s="16">
        <v>488</v>
      </c>
      <c r="K237" s="16"/>
      <c r="L237" s="16">
        <v>477</v>
      </c>
    </row>
    <row r="238" spans="1:12" s="1" customFormat="1" ht="14.25">
      <c r="A238" s="13"/>
      <c r="B238" s="16"/>
      <c r="C238" s="16"/>
      <c r="D238" s="16"/>
      <c r="E238" s="16"/>
      <c r="F238" s="16"/>
      <c r="G238" s="16"/>
      <c r="H238" s="16"/>
      <c r="I238" s="13"/>
      <c r="J238" s="16"/>
      <c r="K238" s="16"/>
      <c r="L238" s="16"/>
    </row>
    <row r="239" spans="1:12" s="1" customFormat="1" ht="14.25">
      <c r="A239" s="13"/>
      <c r="B239" s="16"/>
      <c r="C239" s="16"/>
      <c r="D239" s="16"/>
      <c r="E239" s="16"/>
      <c r="F239" s="16"/>
      <c r="G239" s="16"/>
      <c r="H239" s="16"/>
      <c r="I239" s="13"/>
      <c r="J239" s="16"/>
      <c r="K239" s="16"/>
      <c r="L239" s="16"/>
    </row>
    <row r="240" spans="1:12" s="1" customFormat="1" ht="14.25">
      <c r="A240" s="11" t="s">
        <v>219</v>
      </c>
      <c r="B240" s="14">
        <f>SUM(B241)</f>
        <v>0</v>
      </c>
      <c r="C240" s="16"/>
      <c r="D240" s="14">
        <f>SUM(D241)</f>
        <v>0</v>
      </c>
      <c r="E240" s="16"/>
      <c r="F240" s="14">
        <f>SUM(F241)</f>
        <v>0</v>
      </c>
      <c r="G240" s="16"/>
      <c r="H240" s="14">
        <f>SUM(H241)</f>
        <v>0</v>
      </c>
      <c r="I240" s="13"/>
      <c r="J240" s="14">
        <f>SUM(J241)</f>
        <v>408</v>
      </c>
      <c r="K240" s="16"/>
      <c r="L240" s="14">
        <f>SUM(L241)</f>
        <v>0</v>
      </c>
    </row>
    <row r="241" spans="1:12" s="1" customFormat="1" ht="14.25">
      <c r="A241" s="13" t="s">
        <v>220</v>
      </c>
      <c r="B241" s="16">
        <v>0</v>
      </c>
      <c r="C241" s="16"/>
      <c r="D241" s="16">
        <v>0</v>
      </c>
      <c r="E241" s="16"/>
      <c r="F241" s="16">
        <v>0</v>
      </c>
      <c r="G241" s="16"/>
      <c r="H241" s="16">
        <v>0</v>
      </c>
      <c r="I241" s="13"/>
      <c r="J241" s="16">
        <v>408</v>
      </c>
      <c r="K241" s="16"/>
      <c r="L241" s="16">
        <v>0</v>
      </c>
    </row>
    <row r="242" spans="1:12" s="1" customFormat="1" ht="14.25">
      <c r="A242" s="13"/>
      <c r="B242" s="17"/>
      <c r="C242" s="17"/>
      <c r="D242" s="17"/>
      <c r="E242" s="17"/>
      <c r="F242" s="17"/>
      <c r="G242" s="17"/>
      <c r="H242" s="17"/>
      <c r="I242" s="18"/>
      <c r="J242" s="17"/>
      <c r="K242" s="17"/>
      <c r="L242" s="17"/>
    </row>
    <row r="243" spans="1:12" s="1" customFormat="1" ht="14.25">
      <c r="A243" s="13"/>
      <c r="B243" s="17"/>
      <c r="C243" s="17"/>
      <c r="D243" s="17"/>
      <c r="E243" s="17"/>
      <c r="F243" s="17"/>
      <c r="G243" s="17"/>
      <c r="H243" s="17"/>
      <c r="I243" s="18"/>
      <c r="J243" s="17"/>
      <c r="K243" s="17"/>
      <c r="L243" s="17"/>
    </row>
    <row r="244" spans="1:12" s="1" customFormat="1" ht="14.25">
      <c r="A244" s="11" t="s">
        <v>223</v>
      </c>
      <c r="B244" s="14">
        <f>+B245</f>
        <v>71</v>
      </c>
      <c r="C244" s="14"/>
      <c r="D244" s="14">
        <f>+D245</f>
        <v>0</v>
      </c>
      <c r="E244" s="14"/>
      <c r="F244" s="14">
        <f>+F245</f>
        <v>157</v>
      </c>
      <c r="G244" s="14"/>
      <c r="H244" s="14">
        <f>+H245</f>
        <v>0</v>
      </c>
      <c r="I244" s="11"/>
      <c r="J244" s="14">
        <f>+J245</f>
        <v>0</v>
      </c>
      <c r="K244" s="14"/>
      <c r="L244" s="14">
        <f>+L245</f>
        <v>0</v>
      </c>
    </row>
    <row r="245" spans="1:12" s="1" customFormat="1" ht="14.25">
      <c r="A245" s="13" t="s">
        <v>224</v>
      </c>
      <c r="B245" s="16">
        <v>71</v>
      </c>
      <c r="C245" s="16"/>
      <c r="D245" s="16">
        <v>0</v>
      </c>
      <c r="E245" s="16"/>
      <c r="F245" s="16">
        <v>157</v>
      </c>
      <c r="G245" s="16"/>
      <c r="H245" s="16">
        <v>0</v>
      </c>
      <c r="I245" s="13"/>
      <c r="J245" s="16">
        <v>0</v>
      </c>
      <c r="K245" s="16"/>
      <c r="L245" s="16">
        <v>0</v>
      </c>
    </row>
    <row r="246" spans="1:12" s="1" customFormat="1" ht="14.25">
      <c r="A246" s="13"/>
      <c r="B246" s="17"/>
      <c r="C246" s="17"/>
      <c r="D246" s="17"/>
      <c r="E246" s="17"/>
      <c r="F246" s="17"/>
      <c r="G246" s="17"/>
      <c r="H246" s="17"/>
      <c r="I246" s="18"/>
      <c r="J246" s="17"/>
      <c r="K246" s="17"/>
      <c r="L246" s="17"/>
    </row>
    <row r="247" spans="1:12" s="1" customFormat="1" ht="14.25">
      <c r="A247" s="13"/>
      <c r="B247" s="17"/>
      <c r="C247" s="17"/>
      <c r="D247" s="17"/>
      <c r="E247" s="17"/>
      <c r="F247" s="17"/>
      <c r="G247" s="17"/>
      <c r="H247" s="17"/>
      <c r="I247" s="18"/>
      <c r="J247" s="17"/>
      <c r="K247" s="17"/>
      <c r="L247" s="17"/>
    </row>
    <row r="248" spans="1:12" s="2" customFormat="1" ht="15">
      <c r="A248" s="11" t="s">
        <v>131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12" s="2" customFormat="1" ht="15">
      <c r="A249" s="11" t="s">
        <v>182</v>
      </c>
      <c r="B249" s="14">
        <f>+B251+B252+B256+B262+B265</f>
        <v>1384</v>
      </c>
      <c r="C249" s="14"/>
      <c r="D249" s="14">
        <f>+D251+D252+D256+D262+D265</f>
        <v>6119</v>
      </c>
      <c r="E249" s="14"/>
      <c r="F249" s="14">
        <f>+F251+F252+F256+F262+F265</f>
        <v>6879</v>
      </c>
      <c r="G249" s="14"/>
      <c r="H249" s="14">
        <f>+H251+H252+H256+H262+H265</f>
        <v>5051</v>
      </c>
      <c r="I249" s="15"/>
      <c r="J249" s="14">
        <f>+J251+J252+J256+J262+J265</f>
        <v>4191</v>
      </c>
      <c r="K249" s="20"/>
      <c r="L249" s="14">
        <f>+L251+L252+L256+L262+L265</f>
        <v>372</v>
      </c>
    </row>
    <row r="250" spans="1:12" s="1" customFormat="1" ht="7.5" customHeight="1">
      <c r="A250" s="13"/>
      <c r="B250" s="17"/>
      <c r="C250" s="17"/>
      <c r="D250" s="17"/>
      <c r="E250" s="17"/>
      <c r="F250" s="17"/>
      <c r="G250" s="17"/>
      <c r="H250" s="17"/>
      <c r="I250" s="18"/>
      <c r="J250" s="17"/>
      <c r="K250" s="17"/>
      <c r="L250" s="17"/>
    </row>
    <row r="251" spans="1:12" s="1" customFormat="1" ht="14.25">
      <c r="A251" s="13" t="s">
        <v>132</v>
      </c>
      <c r="B251" s="16">
        <v>488</v>
      </c>
      <c r="C251" s="16"/>
      <c r="D251" s="16">
        <v>0</v>
      </c>
      <c r="E251" s="16"/>
      <c r="F251" s="16">
        <v>0</v>
      </c>
      <c r="G251" s="16"/>
      <c r="H251" s="16">
        <v>0</v>
      </c>
      <c r="I251" s="13"/>
      <c r="J251" s="16">
        <v>0</v>
      </c>
      <c r="K251" s="16"/>
      <c r="L251" s="16">
        <v>200</v>
      </c>
    </row>
    <row r="252" spans="1:12" s="1" customFormat="1" ht="14.25">
      <c r="A252" s="13" t="s">
        <v>133</v>
      </c>
      <c r="B252" s="14">
        <f>+B253+B254+B255</f>
        <v>0</v>
      </c>
      <c r="C252" s="14"/>
      <c r="D252" s="14">
        <f>+D253+D254+D255</f>
        <v>717</v>
      </c>
      <c r="E252" s="14"/>
      <c r="F252" s="14">
        <f>+F253+F254+F255</f>
        <v>1245</v>
      </c>
      <c r="G252" s="14"/>
      <c r="H252" s="14">
        <f>+H253+H254+H255</f>
        <v>1122</v>
      </c>
      <c r="I252" s="14"/>
      <c r="J252" s="14">
        <f>+J253+J254+J255</f>
        <v>1055</v>
      </c>
      <c r="K252" s="14"/>
      <c r="L252" s="14">
        <f>+L253+L254+L255</f>
        <v>66</v>
      </c>
    </row>
    <row r="253" spans="1:13" s="1" customFormat="1" ht="15">
      <c r="A253" s="16" t="s">
        <v>134</v>
      </c>
      <c r="B253" s="16">
        <v>0</v>
      </c>
      <c r="C253" s="16"/>
      <c r="D253" s="16">
        <v>0</v>
      </c>
      <c r="E253" s="16"/>
      <c r="F253" s="16">
        <v>0</v>
      </c>
      <c r="G253" s="16"/>
      <c r="H253" s="16">
        <v>0</v>
      </c>
      <c r="I253" s="16"/>
      <c r="J253" s="16">
        <v>570</v>
      </c>
      <c r="K253" s="16"/>
      <c r="L253" s="16">
        <v>0</v>
      </c>
      <c r="M253" s="2"/>
    </row>
    <row r="254" spans="1:13" s="1" customFormat="1" ht="15">
      <c r="A254" s="16" t="s">
        <v>135</v>
      </c>
      <c r="B254" s="16">
        <v>0</v>
      </c>
      <c r="C254" s="16"/>
      <c r="D254" s="16">
        <v>717</v>
      </c>
      <c r="E254" s="16"/>
      <c r="F254" s="16">
        <v>1245</v>
      </c>
      <c r="G254" s="16"/>
      <c r="H254" s="16">
        <v>1122</v>
      </c>
      <c r="I254" s="16"/>
      <c r="J254" s="16">
        <v>485</v>
      </c>
      <c r="K254" s="16"/>
      <c r="L254" s="16">
        <v>66</v>
      </c>
      <c r="M254" s="2"/>
    </row>
    <row r="255" spans="1:12" s="1" customFormat="1" ht="14.25">
      <c r="A255" s="13" t="s">
        <v>13</v>
      </c>
      <c r="B255" s="16">
        <v>0</v>
      </c>
      <c r="C255" s="16"/>
      <c r="D255" s="16">
        <v>0</v>
      </c>
      <c r="E255" s="16"/>
      <c r="F255" s="16">
        <v>0</v>
      </c>
      <c r="G255" s="16"/>
      <c r="H255" s="16">
        <v>0</v>
      </c>
      <c r="I255" s="16"/>
      <c r="J255" s="16">
        <v>0</v>
      </c>
      <c r="K255" s="16"/>
      <c r="L255" s="16">
        <v>0</v>
      </c>
    </row>
    <row r="256" spans="1:12" s="1" customFormat="1" ht="14.25">
      <c r="A256" s="13" t="s">
        <v>136</v>
      </c>
      <c r="B256" s="14">
        <f>+B257+B258+B259+B261</f>
        <v>518</v>
      </c>
      <c r="C256" s="14"/>
      <c r="D256" s="14">
        <f>+D257+D258+D259+D261+D260</f>
        <v>2407</v>
      </c>
      <c r="E256" s="14"/>
      <c r="F256" s="14">
        <f>+F257+F258+F259+F261</f>
        <v>2565</v>
      </c>
      <c r="G256" s="14"/>
      <c r="H256" s="14">
        <f>+H257+H258+H259+H261</f>
        <v>2399</v>
      </c>
      <c r="I256" s="14"/>
      <c r="J256" s="14">
        <f>+J257+J258+J259+J261</f>
        <v>362</v>
      </c>
      <c r="K256" s="14"/>
      <c r="L256" s="14">
        <f>+L257+L258+L259+L261</f>
        <v>0</v>
      </c>
    </row>
    <row r="257" spans="1:13" s="1" customFormat="1" ht="15">
      <c r="A257" s="16" t="s">
        <v>137</v>
      </c>
      <c r="B257" s="16">
        <v>0</v>
      </c>
      <c r="C257" s="16"/>
      <c r="D257" s="16">
        <v>0</v>
      </c>
      <c r="E257" s="16"/>
      <c r="F257" s="16">
        <v>0</v>
      </c>
      <c r="G257" s="16"/>
      <c r="H257" s="16">
        <v>0</v>
      </c>
      <c r="I257" s="16"/>
      <c r="J257" s="16">
        <v>0</v>
      </c>
      <c r="K257" s="16"/>
      <c r="L257" s="16">
        <v>0</v>
      </c>
      <c r="M257" s="2"/>
    </row>
    <row r="258" spans="1:13" s="1" customFormat="1" ht="15">
      <c r="A258" s="16" t="s">
        <v>138</v>
      </c>
      <c r="B258" s="16">
        <v>0</v>
      </c>
      <c r="C258" s="16"/>
      <c r="D258" s="16">
        <v>0</v>
      </c>
      <c r="E258" s="16"/>
      <c r="F258" s="16">
        <v>0</v>
      </c>
      <c r="G258" s="16"/>
      <c r="H258" s="16">
        <v>0</v>
      </c>
      <c r="I258" s="16"/>
      <c r="J258" s="16">
        <v>0</v>
      </c>
      <c r="K258" s="16"/>
      <c r="L258" s="16">
        <v>0</v>
      </c>
      <c r="M258" s="2"/>
    </row>
    <row r="259" spans="1:12" s="1" customFormat="1" ht="14.25">
      <c r="A259" s="13" t="s">
        <v>139</v>
      </c>
      <c r="B259" s="16">
        <v>518</v>
      </c>
      <c r="C259" s="16"/>
      <c r="D259" s="16">
        <v>2407</v>
      </c>
      <c r="E259" s="16"/>
      <c r="F259" s="16">
        <v>2565</v>
      </c>
      <c r="G259" s="16"/>
      <c r="H259" s="16">
        <v>2399</v>
      </c>
      <c r="I259" s="16"/>
      <c r="J259" s="16">
        <v>362</v>
      </c>
      <c r="K259" s="16"/>
      <c r="L259" s="16">
        <v>0</v>
      </c>
    </row>
    <row r="260" spans="1:12" s="1" customFormat="1" ht="14.25">
      <c r="A260" s="13" t="s">
        <v>18</v>
      </c>
      <c r="B260" s="16">
        <v>0</v>
      </c>
      <c r="C260" s="16"/>
      <c r="D260" s="16">
        <v>0</v>
      </c>
      <c r="E260" s="16"/>
      <c r="F260" s="16">
        <v>0</v>
      </c>
      <c r="G260" s="16"/>
      <c r="H260" s="16">
        <v>0</v>
      </c>
      <c r="I260" s="16"/>
      <c r="J260" s="16">
        <v>0</v>
      </c>
      <c r="K260" s="16"/>
      <c r="L260" s="16">
        <v>0</v>
      </c>
    </row>
    <row r="261" spans="1:12" s="1" customFormat="1" ht="14.25">
      <c r="A261" s="13" t="s">
        <v>170</v>
      </c>
      <c r="B261" s="16">
        <v>0</v>
      </c>
      <c r="C261" s="16"/>
      <c r="D261" s="16">
        <v>0</v>
      </c>
      <c r="E261" s="16"/>
      <c r="F261" s="16">
        <v>0</v>
      </c>
      <c r="G261" s="16"/>
      <c r="H261" s="16">
        <v>0</v>
      </c>
      <c r="I261" s="16"/>
      <c r="J261" s="16">
        <v>0</v>
      </c>
      <c r="K261" s="16"/>
      <c r="L261" s="16">
        <v>0</v>
      </c>
    </row>
    <row r="262" spans="1:12" s="1" customFormat="1" ht="14.25">
      <c r="A262" s="13" t="s">
        <v>140</v>
      </c>
      <c r="B262" s="14">
        <f>+B263+B264</f>
        <v>378</v>
      </c>
      <c r="C262" s="14"/>
      <c r="D262" s="14">
        <f>+D263+D264</f>
        <v>1332</v>
      </c>
      <c r="E262" s="14"/>
      <c r="F262" s="14">
        <f>+F263+F264</f>
        <v>1445</v>
      </c>
      <c r="G262" s="14"/>
      <c r="H262" s="14">
        <f>+H263+H264</f>
        <v>0</v>
      </c>
      <c r="I262" s="14"/>
      <c r="J262" s="14">
        <f>+J263+J264</f>
        <v>1741</v>
      </c>
      <c r="K262" s="14"/>
      <c r="L262" s="14">
        <f>+L263+L264</f>
        <v>0</v>
      </c>
    </row>
    <row r="263" spans="1:12" s="1" customFormat="1" ht="14.25">
      <c r="A263" s="13" t="s">
        <v>171</v>
      </c>
      <c r="B263" s="16">
        <v>378</v>
      </c>
      <c r="C263" s="16"/>
      <c r="D263" s="16">
        <v>195</v>
      </c>
      <c r="E263" s="16"/>
      <c r="F263" s="16">
        <v>1445</v>
      </c>
      <c r="G263" s="16"/>
      <c r="H263" s="16">
        <v>0</v>
      </c>
      <c r="I263" s="16"/>
      <c r="J263" s="16">
        <v>1741</v>
      </c>
      <c r="K263" s="16"/>
      <c r="L263" s="16">
        <v>0</v>
      </c>
    </row>
    <row r="264" spans="1:12" s="1" customFormat="1" ht="14.25">
      <c r="A264" s="13" t="s">
        <v>13</v>
      </c>
      <c r="B264" s="16">
        <v>0</v>
      </c>
      <c r="C264" s="16"/>
      <c r="D264" s="16">
        <v>1137</v>
      </c>
      <c r="E264" s="16"/>
      <c r="F264" s="16">
        <v>0</v>
      </c>
      <c r="G264" s="16"/>
      <c r="H264" s="16">
        <v>0</v>
      </c>
      <c r="I264" s="16"/>
      <c r="J264" s="16">
        <v>0</v>
      </c>
      <c r="K264" s="16"/>
      <c r="L264" s="16">
        <v>0</v>
      </c>
    </row>
    <row r="265" spans="1:12" s="1" customFormat="1" ht="19.5" customHeight="1">
      <c r="A265" s="11" t="s">
        <v>141</v>
      </c>
      <c r="B265" s="14">
        <f>SUM(B266:B271)</f>
        <v>0</v>
      </c>
      <c r="C265" s="14"/>
      <c r="D265" s="14">
        <f>SUM(D266:D271)</f>
        <v>1663</v>
      </c>
      <c r="E265" s="14"/>
      <c r="F265" s="14">
        <f>SUM(F266:F271)</f>
        <v>1624</v>
      </c>
      <c r="G265" s="14"/>
      <c r="H265" s="14">
        <f>SUM(H266:H271)</f>
        <v>1530</v>
      </c>
      <c r="I265" s="14"/>
      <c r="J265" s="14">
        <f>SUM(J266:J271)</f>
        <v>1033</v>
      </c>
      <c r="K265" s="14"/>
      <c r="L265" s="14">
        <f>SUM(L266:L271)</f>
        <v>106</v>
      </c>
    </row>
    <row r="266" spans="1:12" s="1" customFormat="1" ht="14.25">
      <c r="A266" s="13" t="s">
        <v>142</v>
      </c>
      <c r="B266" s="16">
        <v>0</v>
      </c>
      <c r="C266" s="16"/>
      <c r="D266" s="16">
        <v>532</v>
      </c>
      <c r="E266" s="16"/>
      <c r="F266" s="16">
        <v>1624</v>
      </c>
      <c r="G266" s="16"/>
      <c r="H266" s="16">
        <v>1530</v>
      </c>
      <c r="I266" s="16"/>
      <c r="J266" s="16">
        <v>190</v>
      </c>
      <c r="K266" s="16"/>
      <c r="L266" s="16">
        <v>0</v>
      </c>
    </row>
    <row r="267" spans="1:12" s="1" customFormat="1" ht="14.25">
      <c r="A267" s="13" t="s">
        <v>143</v>
      </c>
      <c r="B267" s="16">
        <v>0</v>
      </c>
      <c r="C267" s="16"/>
      <c r="D267" s="16">
        <v>0</v>
      </c>
      <c r="E267" s="16"/>
      <c r="F267" s="16">
        <v>0</v>
      </c>
      <c r="G267" s="16"/>
      <c r="H267" s="16">
        <v>0</v>
      </c>
      <c r="I267" s="16"/>
      <c r="J267" s="16">
        <v>544</v>
      </c>
      <c r="K267" s="16"/>
      <c r="L267" s="16">
        <v>0</v>
      </c>
    </row>
    <row r="268" spans="1:12" s="1" customFormat="1" ht="14.25">
      <c r="A268" s="13" t="s">
        <v>144</v>
      </c>
      <c r="B268" s="16">
        <v>0</v>
      </c>
      <c r="C268" s="16"/>
      <c r="D268" s="16">
        <v>0</v>
      </c>
      <c r="E268" s="16"/>
      <c r="F268" s="16">
        <v>0</v>
      </c>
      <c r="G268" s="16"/>
      <c r="H268" s="16">
        <v>0</v>
      </c>
      <c r="I268" s="16"/>
      <c r="J268" s="16">
        <v>0</v>
      </c>
      <c r="K268" s="16"/>
      <c r="L268" s="16">
        <v>0</v>
      </c>
    </row>
    <row r="269" spans="1:12" s="1" customFormat="1" ht="14.25">
      <c r="A269" s="13" t="s">
        <v>221</v>
      </c>
      <c r="B269" s="16">
        <v>0</v>
      </c>
      <c r="C269" s="16"/>
      <c r="D269" s="16">
        <v>0</v>
      </c>
      <c r="E269" s="16"/>
      <c r="F269" s="16">
        <v>0</v>
      </c>
      <c r="G269" s="16"/>
      <c r="H269" s="16">
        <v>0</v>
      </c>
      <c r="I269" s="16"/>
      <c r="J269" s="16">
        <v>0</v>
      </c>
      <c r="K269" s="16"/>
      <c r="L269" s="16">
        <v>106</v>
      </c>
    </row>
    <row r="270" spans="1:12" s="1" customFormat="1" ht="14.25">
      <c r="A270" s="13" t="s">
        <v>172</v>
      </c>
      <c r="B270" s="16">
        <v>0</v>
      </c>
      <c r="C270" s="16"/>
      <c r="D270" s="16">
        <v>0</v>
      </c>
      <c r="E270" s="16"/>
      <c r="F270" s="16">
        <v>0</v>
      </c>
      <c r="G270" s="16"/>
      <c r="H270" s="16">
        <v>0</v>
      </c>
      <c r="I270" s="16"/>
      <c r="J270" s="16">
        <v>299</v>
      </c>
      <c r="K270" s="16"/>
      <c r="L270" s="16">
        <v>0</v>
      </c>
    </row>
    <row r="271" spans="1:12" s="1" customFormat="1" ht="14.25">
      <c r="A271" s="13" t="s">
        <v>109</v>
      </c>
      <c r="B271" s="16">
        <v>0</v>
      </c>
      <c r="C271" s="16"/>
      <c r="D271" s="16">
        <v>1131</v>
      </c>
      <c r="E271" s="16"/>
      <c r="F271" s="16">
        <v>0</v>
      </c>
      <c r="G271" s="16"/>
      <c r="H271" s="16">
        <v>0</v>
      </c>
      <c r="I271" s="16"/>
      <c r="J271" s="16">
        <v>0</v>
      </c>
      <c r="K271" s="16"/>
      <c r="L271" s="16">
        <v>0</v>
      </c>
    </row>
    <row r="272" spans="1:12" ht="14.25">
      <c r="A272" s="21"/>
      <c r="B272" s="22"/>
      <c r="C272" s="21"/>
      <c r="D272" s="21"/>
      <c r="E272" s="21"/>
      <c r="F272" s="13"/>
      <c r="G272" s="21"/>
      <c r="H272" s="21"/>
      <c r="I272" s="21"/>
      <c r="J272" s="21"/>
      <c r="K272" s="21"/>
      <c r="L272" s="21"/>
    </row>
    <row r="273" spans="1:12" ht="14.25">
      <c r="A273" s="21"/>
      <c r="B273" s="22"/>
      <c r="C273" s="21"/>
      <c r="D273" s="21"/>
      <c r="E273" s="21"/>
      <c r="F273" s="13"/>
      <c r="G273" s="21"/>
      <c r="H273" s="21"/>
      <c r="I273" s="21"/>
      <c r="J273" s="21"/>
      <c r="K273" s="21"/>
      <c r="L273" s="21"/>
    </row>
    <row r="274" spans="1:12" ht="14.25">
      <c r="A274" s="24" t="s">
        <v>194</v>
      </c>
      <c r="B274" s="23">
        <f>SUM(B275:B276)</f>
        <v>2215</v>
      </c>
      <c r="C274" s="24"/>
      <c r="D274" s="23">
        <f>SUM(D275:D276)</f>
        <v>4869</v>
      </c>
      <c r="E274" s="24"/>
      <c r="F274" s="23">
        <f>SUM(F275:F276)</f>
        <v>96</v>
      </c>
      <c r="G274" s="24"/>
      <c r="H274" s="23">
        <f>SUM(H275:H276)</f>
        <v>0</v>
      </c>
      <c r="I274" s="24"/>
      <c r="J274" s="23">
        <f>SUM(J275:J276)</f>
        <v>0</v>
      </c>
      <c r="K274" s="24"/>
      <c r="L274" s="23">
        <f>SUM(L275:L276)</f>
        <v>0</v>
      </c>
    </row>
    <row r="275" spans="1:12" ht="14.25">
      <c r="A275" s="24" t="s">
        <v>228</v>
      </c>
      <c r="B275" s="22">
        <v>9</v>
      </c>
      <c r="C275" s="21"/>
      <c r="D275" s="21">
        <v>4869</v>
      </c>
      <c r="E275" s="21"/>
      <c r="F275" s="13">
        <v>0</v>
      </c>
      <c r="G275" s="21"/>
      <c r="H275" s="21">
        <v>0</v>
      </c>
      <c r="I275" s="21"/>
      <c r="J275" s="21">
        <v>0</v>
      </c>
      <c r="K275" s="21"/>
      <c r="L275" s="21">
        <v>0</v>
      </c>
    </row>
    <row r="276" spans="1:12" ht="14.25">
      <c r="A276" s="24" t="s">
        <v>229</v>
      </c>
      <c r="B276" s="22">
        <v>2206</v>
      </c>
      <c r="C276" s="21"/>
      <c r="D276" s="21">
        <v>0</v>
      </c>
      <c r="E276" s="21"/>
      <c r="F276" s="13">
        <v>96</v>
      </c>
      <c r="G276" s="21"/>
      <c r="H276" s="21">
        <v>0</v>
      </c>
      <c r="I276" s="21"/>
      <c r="J276" s="21">
        <v>0</v>
      </c>
      <c r="K276" s="21"/>
      <c r="L276" s="21">
        <v>0</v>
      </c>
    </row>
    <row r="277" spans="1:12" ht="14.25">
      <c r="A277" s="21"/>
      <c r="B277" s="22"/>
      <c r="C277" s="21"/>
      <c r="D277" s="21"/>
      <c r="E277" s="21"/>
      <c r="F277" s="13"/>
      <c r="G277" s="21"/>
      <c r="H277" s="21"/>
      <c r="I277" s="21"/>
      <c r="J277" s="21"/>
      <c r="K277" s="21"/>
      <c r="L277" s="21"/>
    </row>
    <row r="278" spans="1:12" s="1" customFormat="1" ht="14.25">
      <c r="A278" s="13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" customFormat="1" ht="14.25">
      <c r="A279" s="11" t="s">
        <v>145</v>
      </c>
      <c r="B279" s="14">
        <f>+B177+B249+B220+B190+B154+B48+B9+B274+B240+B244</f>
        <v>103198</v>
      </c>
      <c r="C279" s="14"/>
      <c r="D279" s="14">
        <f>+D177+D249+D220+D190+D154+D48+D9+D274+D240+D244</f>
        <v>91641</v>
      </c>
      <c r="E279" s="14"/>
      <c r="F279" s="14">
        <f>+F177+F249+F220+F190+F154+F48+F9+F274+F240+F244</f>
        <v>81924</v>
      </c>
      <c r="G279" s="14"/>
      <c r="H279" s="14">
        <f>+H177+H249+H220+H190+H154+H48+H9+H274+H240+H244</f>
        <v>27056</v>
      </c>
      <c r="I279" s="14"/>
      <c r="J279" s="14">
        <f>+J177+J249+J220+J190+J154+J48+J9+J274+J240+J244</f>
        <v>26568</v>
      </c>
      <c r="K279" s="14"/>
      <c r="L279" s="14">
        <f>+L177+L249+L220+L190+L154+L48+L9+L274+L240+L244</f>
        <v>6316</v>
      </c>
    </row>
    <row r="280" spans="1:12" s="1" customFormat="1" ht="14.25">
      <c r="A280" s="11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s="1" customFormat="1" ht="14.25">
      <c r="A281" s="11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s="1" customFormat="1" ht="14.25">
      <c r="A282" s="13" t="s">
        <v>146</v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1:12" s="1" customFormat="1" ht="14.25">
      <c r="A283" s="13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1:12" s="1" customFormat="1" ht="14.25">
      <c r="A284" s="13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1:12" s="1" customFormat="1" ht="14.25">
      <c r="A285" s="13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1:12" s="1" customFormat="1" ht="14.25">
      <c r="A286" s="13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1:12" s="1" customFormat="1" ht="14.25">
      <c r="A287" s="13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2" s="1" customFormat="1" ht="14.25">
      <c r="A288" s="13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 s="1" customFormat="1" ht="14.25">
      <c r="A289" s="13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2:12" s="1" customFormat="1" ht="14.2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s="1" customFormat="1" ht="15">
      <c r="B291" s="8"/>
      <c r="C291" s="8"/>
      <c r="D291" s="8"/>
      <c r="E291" s="8"/>
      <c r="F291" s="8"/>
      <c r="G291" s="8"/>
      <c r="H291" s="8"/>
      <c r="I291" s="8"/>
      <c r="J291" s="9"/>
      <c r="K291" s="8"/>
      <c r="L291" s="8"/>
    </row>
    <row r="292" spans="2:12" s="1" customFormat="1" ht="14.2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s="1" customFormat="1" ht="14.2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s="1" customFormat="1" ht="14.2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7"/>
    </row>
    <row r="295" spans="2:12" s="1" customFormat="1" ht="14.2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7"/>
    </row>
    <row r="296" spans="2:12" s="1" customFormat="1" ht="14.2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7"/>
    </row>
    <row r="297" s="1" customFormat="1" ht="14.25">
      <c r="L297" s="4"/>
    </row>
    <row r="298" s="1" customFormat="1" ht="14.25">
      <c r="L298" s="4"/>
    </row>
    <row r="299" s="1" customFormat="1" ht="14.25">
      <c r="L299" s="4"/>
    </row>
    <row r="300" s="1" customFormat="1" ht="14.25">
      <c r="L300" s="4"/>
    </row>
    <row r="301" spans="10:12" s="1" customFormat="1" ht="15">
      <c r="J301" s="5" t="s">
        <v>147</v>
      </c>
      <c r="L301" s="4"/>
    </row>
    <row r="302" s="1" customFormat="1" ht="14.25">
      <c r="L302" s="4"/>
    </row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</sheetData>
  <sheetProtection selectLockedCells="1" selectUnlockedCells="1"/>
  <mergeCells count="3">
    <mergeCell ref="A1:L1"/>
    <mergeCell ref="A2:L2"/>
    <mergeCell ref="A3:L3"/>
  </mergeCells>
  <printOptions/>
  <pageMargins left="0.75" right="0.5" top="0.56" bottom="0.52" header="0.5" footer="0.5"/>
  <pageSetup horizontalDpi="600" verticalDpi="600" orientation="portrait" scale="47" r:id="rId1"/>
  <rowBreaks count="2" manualBreakCount="2">
    <brk id="86" max="11" man="1"/>
    <brk id="17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Charlotte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mlburris</dc:creator>
  <cp:keywords/>
  <dc:description/>
  <cp:lastModifiedBy>test</cp:lastModifiedBy>
  <cp:lastPrinted>2014-11-07T02:23:37Z</cp:lastPrinted>
  <dcterms:created xsi:type="dcterms:W3CDTF">2007-04-04T17:47:05Z</dcterms:created>
  <dcterms:modified xsi:type="dcterms:W3CDTF">2015-12-11T00:57:12Z</dcterms:modified>
  <cp:category/>
  <cp:version/>
  <cp:contentType/>
  <cp:contentStatus/>
</cp:coreProperties>
</file>