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55" windowHeight="5115" tabRatio="500" activeTab="0"/>
  </bookViews>
  <sheets>
    <sheet name="A" sheetId="1" r:id="rId1"/>
  </sheets>
  <definedNames>
    <definedName name="_xlnm.Print_Area" localSheetId="0">'A'!$A$1:$M$180</definedName>
    <definedName name="_xlnm.Print_Titles" localSheetId="0">'A'!$1:$9</definedName>
  </definedNames>
  <calcPr fullCalcOnLoad="1"/>
</workbook>
</file>

<file path=xl/sharedStrings.xml><?xml version="1.0" encoding="utf-8"?>
<sst xmlns="http://schemas.openxmlformats.org/spreadsheetml/2006/main" count="154" uniqueCount="151">
  <si>
    <t>COLLEGE</t>
  </si>
  <si>
    <t xml:space="preserve">  Department</t>
  </si>
  <si>
    <t xml:space="preserve">    Major</t>
  </si>
  <si>
    <t xml:space="preserve">  Biology</t>
  </si>
  <si>
    <t xml:space="preserve">  Chemistry</t>
  </si>
  <si>
    <t xml:space="preserve">  Communication Studies</t>
  </si>
  <si>
    <t xml:space="preserve">  Criminal Justice</t>
  </si>
  <si>
    <t xml:space="preserve">    Dance</t>
  </si>
  <si>
    <t xml:space="preserve">    Theatre</t>
  </si>
  <si>
    <t xml:space="preserve">  English</t>
  </si>
  <si>
    <t xml:space="preserve">    French</t>
  </si>
  <si>
    <t xml:space="preserve">    German</t>
  </si>
  <si>
    <t xml:space="preserve">    Spanish</t>
  </si>
  <si>
    <t xml:space="preserve">  Geography &amp; Earth Science</t>
  </si>
  <si>
    <t xml:space="preserve">    Earth Science</t>
  </si>
  <si>
    <t xml:space="preserve">    Geography</t>
  </si>
  <si>
    <t xml:space="preserve">  History</t>
  </si>
  <si>
    <t xml:space="preserve">    Music</t>
  </si>
  <si>
    <t xml:space="preserve">    Music Education</t>
  </si>
  <si>
    <t xml:space="preserve">  Philosophy</t>
  </si>
  <si>
    <t xml:space="preserve">  Political Science</t>
  </si>
  <si>
    <t xml:space="preserve">  Psychology</t>
  </si>
  <si>
    <t xml:space="preserve">  Religious Studies</t>
  </si>
  <si>
    <t xml:space="preserve">    Social Work</t>
  </si>
  <si>
    <t xml:space="preserve">    Social Work Lower Division</t>
  </si>
  <si>
    <t>BUSINESS ADMINISTRATION</t>
  </si>
  <si>
    <t xml:space="preserve">    Pre-Business</t>
  </si>
  <si>
    <t xml:space="preserve">  Accounting</t>
  </si>
  <si>
    <t xml:space="preserve">  Economics</t>
  </si>
  <si>
    <t xml:space="preserve">  Management</t>
  </si>
  <si>
    <t xml:space="preserve">  Marketing</t>
  </si>
  <si>
    <t xml:space="preserve">    International Business</t>
  </si>
  <si>
    <t xml:space="preserve">    Marketing</t>
  </si>
  <si>
    <t>EDUCATION</t>
  </si>
  <si>
    <t xml:space="preserve">    Certification</t>
  </si>
  <si>
    <t xml:space="preserve">    Pre-Elementary Education</t>
  </si>
  <si>
    <t xml:space="preserve">    Pre-Middle Grades Education</t>
  </si>
  <si>
    <t xml:space="preserve">    Pre-Special Education</t>
  </si>
  <si>
    <t xml:space="preserve">    Child &amp; Family Development</t>
  </si>
  <si>
    <t xml:space="preserve">    Special Education</t>
  </si>
  <si>
    <t xml:space="preserve">  Reading &amp; Elementary Education</t>
  </si>
  <si>
    <t>ENGINEERING</t>
  </si>
  <si>
    <t xml:space="preserve">  Computer Science</t>
  </si>
  <si>
    <t xml:space="preserve">  Engineering Technology</t>
  </si>
  <si>
    <t xml:space="preserve">    Civil</t>
  </si>
  <si>
    <t xml:space="preserve">    Electrical</t>
  </si>
  <si>
    <t xml:space="preserve">    Mechanical</t>
  </si>
  <si>
    <t xml:space="preserve">    Health Fitness</t>
  </si>
  <si>
    <t xml:space="preserve">  Nursing</t>
  </si>
  <si>
    <t xml:space="preserve">    Nursing</t>
  </si>
  <si>
    <t xml:space="preserve">    Pre-Nursing Freshman</t>
  </si>
  <si>
    <t xml:space="preserve">    Pre-Nursing Pathways</t>
  </si>
  <si>
    <t xml:space="preserve">    Pre-Nursing Transfer</t>
  </si>
  <si>
    <t>UNDESIGNATED</t>
  </si>
  <si>
    <t xml:space="preserve">    Pending Architecture</t>
  </si>
  <si>
    <t xml:space="preserve">    Undesignated</t>
  </si>
  <si>
    <t>GRAND TOTAL</t>
  </si>
  <si>
    <t xml:space="preserve">    Geology</t>
  </si>
  <si>
    <t xml:space="preserve">    Pre-Accounting</t>
  </si>
  <si>
    <t xml:space="preserve">    Dance Education</t>
  </si>
  <si>
    <t xml:space="preserve">    Theatre Education</t>
  </si>
  <si>
    <t xml:space="preserve">    Nursing Pathways</t>
  </si>
  <si>
    <t>#New program.</t>
  </si>
  <si>
    <t xml:space="preserve">  Languages &amp; Culture Studies</t>
  </si>
  <si>
    <t xml:space="preserve">  Electrical &amp; Computer Engineering</t>
  </si>
  <si>
    <t xml:space="preserve">    Fire Safety</t>
  </si>
  <si>
    <t xml:space="preserve">Source:  Computerized data from Institutional Research Office files. </t>
  </si>
  <si>
    <t xml:space="preserve">  Social Work</t>
  </si>
  <si>
    <t xml:space="preserve">    Certificate in Computer Programming</t>
  </si>
  <si>
    <t xml:space="preserve">    Computer Engineering</t>
  </si>
  <si>
    <t xml:space="preserve">  Software &amp; Information System</t>
  </si>
  <si>
    <t>BY COLLEGE, DEPARTMENT AND MAJOR</t>
  </si>
  <si>
    <t xml:space="preserve">    Pre-Economics</t>
  </si>
  <si>
    <t>*</t>
  </si>
  <si>
    <t xml:space="preserve">    Music Performance</t>
  </si>
  <si>
    <t xml:space="preserve">    Certificate in Computer Architecture</t>
  </si>
  <si>
    <t>HEALTH &amp; HUMAN SERVICES</t>
  </si>
  <si>
    <t xml:space="preserve">    Athletic Training</t>
  </si>
  <si>
    <t>*First fall that students were admitted to this program.</t>
  </si>
  <si>
    <t>School of Nursing</t>
  </si>
  <si>
    <t xml:space="preserve">  Physics &amp; Optical Science</t>
  </si>
  <si>
    <t xml:space="preserve">  Kinesiology</t>
  </si>
  <si>
    <t xml:space="preserve">    Pre-Kinesiology</t>
  </si>
  <si>
    <t xml:space="preserve">  are categorized as Pre-Kinesiology.</t>
  </si>
  <si>
    <t xml:space="preserve">    Art</t>
  </si>
  <si>
    <t xml:space="preserve">    Painting</t>
  </si>
  <si>
    <t xml:space="preserve">    Pre-Communication Studies</t>
  </si>
  <si>
    <t xml:space="preserve">    Pre-Art</t>
  </si>
  <si>
    <t xml:space="preserve">  Mathematics &amp; Statistics</t>
  </si>
  <si>
    <t xml:space="preserve">    Meteorology</t>
  </si>
  <si>
    <t xml:space="preserve">  Special Education &amp; Child Development</t>
  </si>
  <si>
    <t xml:space="preserve"> </t>
  </si>
  <si>
    <t xml:space="preserve">  Bus Info Systems &amp; Operations Mgt</t>
  </si>
  <si>
    <t xml:space="preserve">    Industrial &amp; Operations Mgt</t>
  </si>
  <si>
    <t xml:space="preserve">    Management Info Systems</t>
  </si>
  <si>
    <t xml:space="preserve">  Middle, Secondary, &amp; K-12 Educ</t>
  </si>
  <si>
    <t xml:space="preserve">  Mech Egr &amp; Egr Science</t>
  </si>
  <si>
    <t xml:space="preserve">UNDERGRADUATE DEGREE CREDIT HEADCOUNT ENROLLMENT </t>
  </si>
  <si>
    <t>TABLE III-2</t>
  </si>
  <si>
    <t xml:space="preserve">  Africana Studies</t>
  </si>
  <si>
    <t xml:space="preserve">    Art History</t>
  </si>
  <si>
    <t xml:space="preserve">    Biology</t>
  </si>
  <si>
    <t xml:space="preserve">    Pre-Biology</t>
  </si>
  <si>
    <t xml:space="preserve">    International Studies</t>
  </si>
  <si>
    <t xml:space="preserve">    Latin-American Studies</t>
  </si>
  <si>
    <t xml:space="preserve">    Accounting</t>
  </si>
  <si>
    <t xml:space="preserve">    Economics</t>
  </si>
  <si>
    <t xml:space="preserve">    Construction Management</t>
  </si>
  <si>
    <t xml:space="preserve">    Engineering Tech, Undesignated</t>
  </si>
  <si>
    <t xml:space="preserve">    Exercise Science</t>
  </si>
  <si>
    <t>COMPUTING AND INFORMATICS</t>
  </si>
  <si>
    <t xml:space="preserve">    Criminal Justice</t>
  </si>
  <si>
    <t xml:space="preserve">    Pre-Criminal Justice</t>
  </si>
  <si>
    <t xml:space="preserve">    Mathematics for Business</t>
  </si>
  <si>
    <t xml:space="preserve">    Mathematics</t>
  </si>
  <si>
    <t xml:space="preserve">  Finance</t>
  </si>
  <si>
    <t xml:space="preserve">    Respiratory Therapy</t>
  </si>
  <si>
    <t xml:space="preserve">    Pre-Public Health</t>
  </si>
  <si>
    <t xml:space="preserve">    Public Health</t>
  </si>
  <si>
    <t xml:space="preserve">    English Language Training Institute</t>
  </si>
  <si>
    <t xml:space="preserve">  Public Health Sciences</t>
  </si>
  <si>
    <t xml:space="preserve">  Civil &amp; Environmental Engineering</t>
  </si>
  <si>
    <t>ARTS &amp; ARCHITECTURE</t>
  </si>
  <si>
    <r>
      <t xml:space="preserve">   </t>
    </r>
    <r>
      <rPr>
        <sz val="10"/>
        <rFont val="Arial"/>
        <family val="2"/>
      </rPr>
      <t>Pre-Child &amp; Family Development</t>
    </r>
  </si>
  <si>
    <t xml:space="preserve">    Systems Engineering</t>
  </si>
  <si>
    <t>UNIVERSITY COLLEGE</t>
  </si>
  <si>
    <t xml:space="preserve">    Architecture</t>
  </si>
  <si>
    <t xml:space="preserve">  Art  **</t>
  </si>
  <si>
    <t xml:space="preserve">  Music  **</t>
  </si>
  <si>
    <t>** these depts moved from Arts &amp; Sciences as of Fall 2008</t>
  </si>
  <si>
    <t xml:space="preserve">  Theatre  **</t>
  </si>
  <si>
    <t xml:space="preserve">  Dance **</t>
  </si>
  <si>
    <t>LIBERAL ARTS &amp; SCIENCES</t>
  </si>
  <si>
    <t xml:space="preserve">    Japanese</t>
  </si>
  <si>
    <t xml:space="preserve">    Special Education - Dual Program</t>
  </si>
  <si>
    <t xml:space="preserve">    Electrical Engineering</t>
  </si>
  <si>
    <t xml:space="preserve">    Communication Studies</t>
  </si>
  <si>
    <t xml:space="preserve">    Business Entrepreneur</t>
  </si>
  <si>
    <t xml:space="preserve">  Sociology</t>
  </si>
  <si>
    <t xml:space="preserve">  Anthropology</t>
  </si>
  <si>
    <t xml:space="preserve">   Global International &amp; Area Studies</t>
  </si>
  <si>
    <t xml:space="preserve">    History</t>
  </si>
  <si>
    <t xml:space="preserve">    Language Translation</t>
  </si>
  <si>
    <t xml:space="preserve">    Operation &amp; Supply Chain Management</t>
  </si>
  <si>
    <t xml:space="preserve">    Neurodiagnostic &amp; Sleep Science</t>
  </si>
  <si>
    <t xml:space="preserve">    Earth &amp; Enrvironmental Science</t>
  </si>
  <si>
    <t xml:space="preserve">    Environmental Studies</t>
  </si>
  <si>
    <r>
      <t xml:space="preserve">    </t>
    </r>
    <r>
      <rPr>
        <sz val="10"/>
        <rFont val="Arial"/>
        <family val="2"/>
      </rPr>
      <t>University College</t>
    </r>
  </si>
  <si>
    <r>
      <t xml:space="preserve">    </t>
    </r>
    <r>
      <rPr>
        <sz val="10"/>
        <rFont val="Arial"/>
        <family val="2"/>
      </rPr>
      <t>Health Professions</t>
    </r>
  </si>
  <si>
    <t xml:space="preserve">$Students who may be seeking a future major in Athletic Training or Exercise Science </t>
  </si>
  <si>
    <t>FALL 2011 THROUGH FALL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</si>
</sst>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10"/>
      <color indexed="22"/>
      <name val="Arial"/>
      <family val="2"/>
    </font>
    <font>
      <b/>
      <sz val="10"/>
      <color indexed="22"/>
      <name val="Arial"/>
      <family val="2"/>
    </font>
    <font>
      <b/>
      <i/>
      <sz val="10"/>
      <color indexed="22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59" applyFont="1" applyAlignment="1">
      <alignment/>
    </xf>
    <xf numFmtId="0" fontId="3" fillId="0" borderId="0" xfId="59" applyFont="1" applyAlignment="1">
      <alignment/>
    </xf>
    <xf numFmtId="0" fontId="3" fillId="0" borderId="0" xfId="0" applyFont="1" applyAlignment="1">
      <alignment/>
    </xf>
    <xf numFmtId="3" fontId="1" fillId="0" borderId="0" xfId="59" applyNumberFormat="1" applyFont="1" applyAlignment="1">
      <alignment/>
    </xf>
    <xf numFmtId="0" fontId="0" fillId="0" borderId="0" xfId="0" applyFont="1" applyAlignment="1">
      <alignment/>
    </xf>
    <xf numFmtId="0" fontId="1" fillId="0" borderId="0" xfId="59" applyFont="1" applyAlignment="1">
      <alignment horizontal="right"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59" applyFont="1" applyAlignment="1">
      <alignment/>
    </xf>
    <xf numFmtId="3" fontId="9" fillId="0" borderId="0" xfId="59" applyNumberFormat="1" applyFont="1" applyAlignment="1">
      <alignment/>
    </xf>
    <xf numFmtId="3" fontId="7" fillId="0" borderId="0" xfId="59" applyNumberFormat="1" applyFont="1" applyAlignment="1">
      <alignment/>
    </xf>
    <xf numFmtId="3" fontId="10" fillId="0" borderId="0" xfId="59" applyNumberFormat="1" applyFont="1" applyAlignment="1">
      <alignment/>
    </xf>
    <xf numFmtId="3" fontId="10" fillId="0" borderId="0" xfId="0" applyNumberFormat="1" applyFont="1" applyAlignment="1">
      <alignment/>
    </xf>
    <xf numFmtId="3" fontId="7" fillId="33" borderId="0" xfId="59" applyNumberFormat="1" applyFont="1" applyFill="1" applyAlignment="1">
      <alignment/>
    </xf>
    <xf numFmtId="0" fontId="11" fillId="0" borderId="0" xfId="0" applyFont="1" applyAlignment="1">
      <alignment/>
    </xf>
    <xf numFmtId="3" fontId="3" fillId="0" borderId="0" xfId="59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3" fontId="10" fillId="0" borderId="0" xfId="59" applyNumberFormat="1" applyFont="1" applyFill="1" applyAlignment="1">
      <alignment/>
    </xf>
    <xf numFmtId="3" fontId="3" fillId="0" borderId="0" xfId="59" applyNumberFormat="1" applyFont="1" applyFill="1" applyAlignment="1">
      <alignment/>
    </xf>
    <xf numFmtId="3" fontId="1" fillId="0" borderId="0" xfId="59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59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59" applyFont="1" applyAlignment="1">
      <alignment horizontal="center"/>
    </xf>
    <xf numFmtId="0" fontId="1" fillId="0" borderId="0" xfId="59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85"/>
  <sheetViews>
    <sheetView tabSelected="1" showOutlineSymbols="0" zoomScalePageLayoutView="0" workbookViewId="0" topLeftCell="A1">
      <selection activeCell="A2" sqref="A2:L2"/>
    </sheetView>
  </sheetViews>
  <sheetFormatPr defaultColWidth="9.140625" defaultRowHeight="12.75"/>
  <cols>
    <col min="1" max="1" width="38.00390625" style="0" customWidth="1"/>
    <col min="2" max="2" width="8.421875" style="8" hidden="1" customWidth="1"/>
    <col min="3" max="3" width="2.7109375" style="0" hidden="1" customWidth="1"/>
    <col min="4" max="4" width="8.421875" style="0" customWidth="1"/>
    <col min="5" max="5" width="2.7109375" style="0" customWidth="1"/>
    <col min="6" max="6" width="8.421875" style="0" customWidth="1"/>
    <col min="7" max="7" width="2.7109375" style="0" customWidth="1"/>
    <col min="8" max="8" width="8.421875" style="0" customWidth="1"/>
    <col min="9" max="9" width="2.57421875" style="0" customWidth="1"/>
    <col min="10" max="10" width="8.421875" style="0" customWidth="1"/>
    <col min="11" max="11" width="2.57421875" style="0" customWidth="1"/>
    <col min="12" max="12" width="8.421875" style="15" customWidth="1"/>
    <col min="13" max="13" width="1.8515625" style="0" customWidth="1"/>
  </cols>
  <sheetData>
    <row r="1" spans="1:12" ht="12.75">
      <c r="A1" s="28" t="s">
        <v>97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29" t="s">
        <v>71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30" t="s">
        <v>150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2.75">
      <c r="A4" s="29" t="s">
        <v>98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6" ht="12.75">
      <c r="A6" s="1" t="s">
        <v>0</v>
      </c>
    </row>
    <row r="7" ht="12.75">
      <c r="A7" s="1" t="s">
        <v>1</v>
      </c>
    </row>
    <row r="8" spans="1:12" ht="12.75">
      <c r="A8" s="1" t="s">
        <v>2</v>
      </c>
      <c r="B8" s="9">
        <v>2002</v>
      </c>
      <c r="D8" s="23">
        <v>2011</v>
      </c>
      <c r="F8" s="23">
        <v>2012</v>
      </c>
      <c r="H8" s="23">
        <v>2013</v>
      </c>
      <c r="J8" s="23">
        <v>2014</v>
      </c>
      <c r="L8" s="23">
        <v>2015</v>
      </c>
    </row>
    <row r="9" ht="12.75">
      <c r="L9"/>
    </row>
    <row r="10" spans="1:12" ht="12.75">
      <c r="A10" s="2" t="s">
        <v>122</v>
      </c>
      <c r="B10" s="10">
        <v>230</v>
      </c>
      <c r="D10" s="18">
        <f>+D11+D12+D17+D20+D24</f>
        <v>947</v>
      </c>
      <c r="F10" s="18">
        <f>+F11+F12+F17+F20+F24</f>
        <v>908</v>
      </c>
      <c r="H10" s="18">
        <f>+H11+H12+H17+H20+H24</f>
        <v>828</v>
      </c>
      <c r="J10" s="18">
        <f>+J11+J12+J17+J20+J24</f>
        <v>813</v>
      </c>
      <c r="L10" s="18">
        <f>+L11+L12+L17+L20+L24</f>
        <v>815</v>
      </c>
    </row>
    <row r="11" spans="1:12" ht="12.75">
      <c r="A11" s="24" t="s">
        <v>126</v>
      </c>
      <c r="B11" s="10"/>
      <c r="D11" s="18">
        <v>250</v>
      </c>
      <c r="F11" s="18">
        <v>237</v>
      </c>
      <c r="H11" s="18">
        <v>234</v>
      </c>
      <c r="J11" s="18">
        <v>236</v>
      </c>
      <c r="L11" s="18">
        <v>225</v>
      </c>
    </row>
    <row r="12" spans="1:12" ht="12.75">
      <c r="A12" s="3" t="s">
        <v>127</v>
      </c>
      <c r="B12" s="10"/>
      <c r="D12" s="18">
        <f>SUM(D13:D16)</f>
        <v>443</v>
      </c>
      <c r="F12" s="18">
        <f>SUM(F13:F16)</f>
        <v>405</v>
      </c>
      <c r="H12" s="18">
        <f>SUM(H13:H16)</f>
        <v>349</v>
      </c>
      <c r="J12" s="18">
        <f>SUM(J13:J16)</f>
        <v>327</v>
      </c>
      <c r="L12" s="18">
        <f>SUM(L13:L16)</f>
        <v>334</v>
      </c>
    </row>
    <row r="13" spans="1:12" ht="12.75">
      <c r="A13" t="s">
        <v>84</v>
      </c>
      <c r="B13" s="10"/>
      <c r="D13">
        <v>385</v>
      </c>
      <c r="F13">
        <v>356</v>
      </c>
      <c r="H13">
        <v>313</v>
      </c>
      <c r="J13">
        <v>296</v>
      </c>
      <c r="L13">
        <v>303</v>
      </c>
    </row>
    <row r="14" spans="1:12" ht="12.75">
      <c r="A14" t="s">
        <v>100</v>
      </c>
      <c r="B14" s="10"/>
      <c r="D14">
        <v>53</v>
      </c>
      <c r="F14">
        <v>48</v>
      </c>
      <c r="H14">
        <v>36</v>
      </c>
      <c r="J14">
        <v>31</v>
      </c>
      <c r="L14">
        <v>31</v>
      </c>
    </row>
    <row r="15" spans="1:12" ht="12.75">
      <c r="A15" t="s">
        <v>85</v>
      </c>
      <c r="B15" s="10"/>
      <c r="D15" s="5">
        <v>0</v>
      </c>
      <c r="F15" s="5">
        <v>0</v>
      </c>
      <c r="H15" s="5">
        <v>0</v>
      </c>
      <c r="J15" s="5">
        <v>0</v>
      </c>
      <c r="L15" s="5">
        <v>0</v>
      </c>
    </row>
    <row r="16" spans="1:12" ht="12.75">
      <c r="A16" t="s">
        <v>87</v>
      </c>
      <c r="B16" s="10"/>
      <c r="D16" s="5">
        <v>5</v>
      </c>
      <c r="F16" s="5">
        <v>1</v>
      </c>
      <c r="H16" s="5">
        <v>0</v>
      </c>
      <c r="J16" s="5">
        <v>0</v>
      </c>
      <c r="L16" s="5">
        <v>0</v>
      </c>
    </row>
    <row r="17" spans="1:12" ht="12.75">
      <c r="A17" s="3" t="s">
        <v>131</v>
      </c>
      <c r="B17" s="10"/>
      <c r="D17" s="18">
        <f>SUM(D18:D19)</f>
        <v>74</v>
      </c>
      <c r="F17" s="18">
        <f>SUM(F18:F19)</f>
        <v>98</v>
      </c>
      <c r="H17" s="18">
        <f>SUM(H18:H19)</f>
        <v>90</v>
      </c>
      <c r="J17" s="18">
        <f>SUM(J18:J19)</f>
        <v>99</v>
      </c>
      <c r="L17" s="18">
        <f>SUM(L18:L19)</f>
        <v>88</v>
      </c>
    </row>
    <row r="18" spans="1:12" ht="12.75">
      <c r="A18" t="s">
        <v>7</v>
      </c>
      <c r="B18" s="10"/>
      <c r="D18" s="5">
        <v>52</v>
      </c>
      <c r="F18" s="5">
        <v>66</v>
      </c>
      <c r="H18" s="5">
        <v>64</v>
      </c>
      <c r="J18" s="5">
        <v>86</v>
      </c>
      <c r="L18" s="5">
        <v>81</v>
      </c>
    </row>
    <row r="19" spans="1:12" ht="12.75">
      <c r="A19" t="s">
        <v>59</v>
      </c>
      <c r="B19" s="10"/>
      <c r="D19" s="5">
        <v>22</v>
      </c>
      <c r="F19" s="5">
        <v>32</v>
      </c>
      <c r="H19" s="5">
        <v>26</v>
      </c>
      <c r="J19" s="5">
        <v>13</v>
      </c>
      <c r="L19" s="5">
        <v>7</v>
      </c>
    </row>
    <row r="20" spans="1:12" ht="12.75">
      <c r="A20" s="3" t="s">
        <v>128</v>
      </c>
      <c r="B20" s="10"/>
      <c r="D20" s="18">
        <f>SUM(D21:D23)</f>
        <v>99</v>
      </c>
      <c r="F20" s="18">
        <f>SUM(F21:F23)</f>
        <v>95</v>
      </c>
      <c r="H20" s="18">
        <f>SUM(H21:H23)</f>
        <v>82</v>
      </c>
      <c r="J20" s="18">
        <f>SUM(J21:J23)</f>
        <v>80</v>
      </c>
      <c r="L20" s="18">
        <f>SUM(L21:L23)</f>
        <v>86</v>
      </c>
    </row>
    <row r="21" spans="1:12" ht="12.75">
      <c r="A21" t="s">
        <v>17</v>
      </c>
      <c r="B21" s="10"/>
      <c r="D21" s="5">
        <v>34</v>
      </c>
      <c r="F21" s="5">
        <v>36</v>
      </c>
      <c r="H21" s="5">
        <v>30</v>
      </c>
      <c r="J21" s="5">
        <v>49</v>
      </c>
      <c r="L21" s="5">
        <v>66</v>
      </c>
    </row>
    <row r="22" spans="1:12" ht="12.75">
      <c r="A22" t="s">
        <v>18</v>
      </c>
      <c r="B22" s="10"/>
      <c r="D22" s="5">
        <v>41</v>
      </c>
      <c r="F22" s="5">
        <v>39</v>
      </c>
      <c r="H22" s="5">
        <v>29</v>
      </c>
      <c r="J22" s="5">
        <v>14</v>
      </c>
      <c r="L22" s="5">
        <v>9</v>
      </c>
    </row>
    <row r="23" spans="1:12" ht="12.75">
      <c r="A23" t="s">
        <v>74</v>
      </c>
      <c r="B23" s="10"/>
      <c r="D23" s="5">
        <v>24</v>
      </c>
      <c r="F23" s="5">
        <v>20</v>
      </c>
      <c r="H23" s="5">
        <v>23</v>
      </c>
      <c r="J23" s="5">
        <v>17</v>
      </c>
      <c r="L23" s="5">
        <v>11</v>
      </c>
    </row>
    <row r="24" spans="1:12" ht="12.75">
      <c r="A24" s="3" t="s">
        <v>130</v>
      </c>
      <c r="B24" s="10"/>
      <c r="D24" s="18">
        <f>SUM(D25:D26)</f>
        <v>81</v>
      </c>
      <c r="F24" s="18">
        <f>SUM(F25:F26)</f>
        <v>73</v>
      </c>
      <c r="H24" s="18">
        <f>SUM(H25:H26)</f>
        <v>73</v>
      </c>
      <c r="J24" s="18">
        <f>SUM(J25:J26)</f>
        <v>71</v>
      </c>
      <c r="L24" s="18">
        <f>SUM(L25:L26)</f>
        <v>82</v>
      </c>
    </row>
    <row r="25" spans="1:12" ht="12.75">
      <c r="A25" t="s">
        <v>8</v>
      </c>
      <c r="B25" s="10"/>
      <c r="D25" s="5">
        <v>65</v>
      </c>
      <c r="F25" s="5">
        <v>62</v>
      </c>
      <c r="H25" s="5">
        <v>62</v>
      </c>
      <c r="J25" s="5">
        <v>66</v>
      </c>
      <c r="L25" s="5">
        <v>79</v>
      </c>
    </row>
    <row r="26" spans="1:12" ht="12.75">
      <c r="A26" t="s">
        <v>60</v>
      </c>
      <c r="B26" s="10"/>
      <c r="D26" s="5">
        <v>16</v>
      </c>
      <c r="F26" s="5">
        <v>11</v>
      </c>
      <c r="H26" s="5">
        <v>11</v>
      </c>
      <c r="J26" s="5">
        <v>5</v>
      </c>
      <c r="L26" s="5">
        <v>3</v>
      </c>
    </row>
    <row r="27" spans="2:12" ht="12.75">
      <c r="B27" s="10"/>
      <c r="L27"/>
    </row>
    <row r="28" spans="2:12" ht="12.75">
      <c r="B28" s="11"/>
      <c r="L28"/>
    </row>
    <row r="29" spans="1:12" ht="12.75">
      <c r="A29" s="2" t="s">
        <v>132</v>
      </c>
      <c r="B29" s="10" t="e">
        <f>+#REF!+B31+#REF!+B33+B36+B37+B40+#REF!+B43+B44+B50+B57+B61+B59+B62+#REF!+B65+B66+B67+B68+B69+#REF!</f>
        <v>#REF!</v>
      </c>
      <c r="D29" s="21">
        <f>+D31+D33+D36+D37+D40+D43+D44+D50+D57+D60+D62+D65+D66+D67+D68+D69+D32+D70</f>
        <v>7104</v>
      </c>
      <c r="F29" s="21">
        <f>+F31+F33+F36+F37+F40+F43+F44+F50+F57+F60+F62+F65+F66+F67+F68+F69+F32+F70</f>
        <v>7565</v>
      </c>
      <c r="H29" s="21">
        <f>+H31+H33+H36+H37+H40+H43+H44+H50+H57+H60+H62+H65+H66+H67+H68+H69+H32+H70</f>
        <v>7474</v>
      </c>
      <c r="J29" s="21">
        <f>+J31+J33+J36+J37+J40+J43+J44+J50+J57+J60+J62+J65+J66+J67+J68+J69+J32+J70</f>
        <v>7441</v>
      </c>
      <c r="L29" s="21">
        <f>+L31+L33+L36+L37+L40+L43+L44+L50+L57+L60+L62+L65+L66+L67+L68+L69+L32+L70</f>
        <v>7446</v>
      </c>
    </row>
    <row r="30" spans="2:12" ht="12.75">
      <c r="B30" s="11"/>
      <c r="L30"/>
    </row>
    <row r="31" spans="1:12" ht="12.75">
      <c r="A31" t="s">
        <v>99</v>
      </c>
      <c r="B31" s="11">
        <v>23</v>
      </c>
      <c r="D31">
        <v>37</v>
      </c>
      <c r="F31">
        <v>37</v>
      </c>
      <c r="H31">
        <v>33</v>
      </c>
      <c r="J31">
        <v>48</v>
      </c>
      <c r="L31">
        <v>42</v>
      </c>
    </row>
    <row r="32" spans="1:12" ht="12.75">
      <c r="A32" t="s">
        <v>139</v>
      </c>
      <c r="B32" s="11">
        <v>51</v>
      </c>
      <c r="C32" s="5"/>
      <c r="D32">
        <v>120</v>
      </c>
      <c r="F32">
        <v>115</v>
      </c>
      <c r="H32">
        <v>121</v>
      </c>
      <c r="J32">
        <v>118</v>
      </c>
      <c r="L32">
        <v>106</v>
      </c>
    </row>
    <row r="33" spans="1:12" ht="12.75">
      <c r="A33" s="3" t="s">
        <v>3</v>
      </c>
      <c r="B33" s="12">
        <v>648</v>
      </c>
      <c r="C33" s="3"/>
      <c r="D33" s="16">
        <f>+D34+D35</f>
        <v>1137</v>
      </c>
      <c r="F33" s="16">
        <f>+F34+F35</f>
        <v>1250</v>
      </c>
      <c r="H33" s="16">
        <f>+H34+H35</f>
        <v>1245</v>
      </c>
      <c r="J33" s="16">
        <f>+J34+J35</f>
        <v>1143</v>
      </c>
      <c r="L33" s="16">
        <f>+L34+L35</f>
        <v>1183</v>
      </c>
    </row>
    <row r="34" spans="1:12" ht="12.75">
      <c r="A34" t="s">
        <v>101</v>
      </c>
      <c r="B34" s="11">
        <v>648</v>
      </c>
      <c r="D34">
        <v>223</v>
      </c>
      <c r="F34">
        <v>195</v>
      </c>
      <c r="H34">
        <v>242</v>
      </c>
      <c r="J34">
        <v>407</v>
      </c>
      <c r="L34">
        <v>569</v>
      </c>
    </row>
    <row r="35" spans="1:12" ht="12.75">
      <c r="A35" t="s">
        <v>102</v>
      </c>
      <c r="B35" s="11">
        <v>0</v>
      </c>
      <c r="D35">
        <v>914</v>
      </c>
      <c r="F35">
        <v>1055</v>
      </c>
      <c r="H35">
        <v>1003</v>
      </c>
      <c r="J35">
        <v>736</v>
      </c>
      <c r="L35">
        <v>614</v>
      </c>
    </row>
    <row r="36" spans="1:12" ht="12.75">
      <c r="A36" t="s">
        <v>4</v>
      </c>
      <c r="B36" s="11">
        <v>112</v>
      </c>
      <c r="D36">
        <v>297</v>
      </c>
      <c r="F36">
        <v>296</v>
      </c>
      <c r="H36">
        <v>306</v>
      </c>
      <c r="J36">
        <v>283</v>
      </c>
      <c r="L36">
        <v>256</v>
      </c>
    </row>
    <row r="37" spans="1:12" s="3" customFormat="1" ht="12.75">
      <c r="A37" s="3" t="s">
        <v>5</v>
      </c>
      <c r="B37" s="13">
        <f>+B38+B39</f>
        <v>197</v>
      </c>
      <c r="D37" s="22">
        <f>+D38+D39</f>
        <v>901</v>
      </c>
      <c r="F37" s="22">
        <f>+F38+F39</f>
        <v>1067</v>
      </c>
      <c r="H37" s="22">
        <f>+H38+H39</f>
        <v>1049</v>
      </c>
      <c r="J37" s="22">
        <f>+J38+J39</f>
        <v>1130</v>
      </c>
      <c r="L37" s="22">
        <f>+L38+L39</f>
        <v>1229</v>
      </c>
    </row>
    <row r="38" spans="1:12" ht="12.75">
      <c r="A38" t="s">
        <v>136</v>
      </c>
      <c r="B38" s="14">
        <v>197</v>
      </c>
      <c r="C38" s="5"/>
      <c r="D38">
        <v>445</v>
      </c>
      <c r="F38">
        <v>396</v>
      </c>
      <c r="H38">
        <v>476</v>
      </c>
      <c r="J38">
        <v>491</v>
      </c>
      <c r="L38">
        <v>530</v>
      </c>
    </row>
    <row r="39" spans="1:12" ht="12.75">
      <c r="A39" t="s">
        <v>86</v>
      </c>
      <c r="B39" s="11">
        <v>0</v>
      </c>
      <c r="C39" s="5"/>
      <c r="D39">
        <v>456</v>
      </c>
      <c r="F39">
        <v>671</v>
      </c>
      <c r="H39">
        <v>573</v>
      </c>
      <c r="J39">
        <v>639</v>
      </c>
      <c r="L39">
        <v>699</v>
      </c>
    </row>
    <row r="40" spans="1:12" s="18" customFormat="1" ht="12.75">
      <c r="A40" s="18" t="s">
        <v>6</v>
      </c>
      <c r="B40" s="19">
        <f>+B41+B42</f>
        <v>293</v>
      </c>
      <c r="C40" s="17"/>
      <c r="D40" s="20">
        <f>+D41+D42</f>
        <v>792</v>
      </c>
      <c r="F40" s="20">
        <f>+F41+F42</f>
        <v>917</v>
      </c>
      <c r="H40" s="20">
        <f>+H41+H42</f>
        <v>944</v>
      </c>
      <c r="J40" s="20">
        <f>+J41+J42</f>
        <v>884</v>
      </c>
      <c r="L40" s="20">
        <f>+L41+L42</f>
        <v>773</v>
      </c>
    </row>
    <row r="41" spans="1:12" ht="12.75">
      <c r="A41" t="s">
        <v>111</v>
      </c>
      <c r="B41" s="11">
        <v>293</v>
      </c>
      <c r="D41">
        <v>452</v>
      </c>
      <c r="F41">
        <v>501</v>
      </c>
      <c r="H41">
        <v>528</v>
      </c>
      <c r="J41">
        <v>425</v>
      </c>
      <c r="L41">
        <v>402</v>
      </c>
    </row>
    <row r="42" spans="1:12" ht="12.75">
      <c r="A42" t="s">
        <v>112</v>
      </c>
      <c r="B42" s="11">
        <v>0</v>
      </c>
      <c r="C42" s="5"/>
      <c r="D42">
        <v>340</v>
      </c>
      <c r="F42">
        <v>416</v>
      </c>
      <c r="H42">
        <v>416</v>
      </c>
      <c r="J42">
        <v>459</v>
      </c>
      <c r="L42">
        <v>371</v>
      </c>
    </row>
    <row r="43" spans="1:12" ht="12.75">
      <c r="A43" t="s">
        <v>9</v>
      </c>
      <c r="B43" s="11">
        <v>303</v>
      </c>
      <c r="D43">
        <v>433</v>
      </c>
      <c r="F43">
        <v>406</v>
      </c>
      <c r="H43">
        <v>363</v>
      </c>
      <c r="J43">
        <v>379</v>
      </c>
      <c r="L43">
        <v>418</v>
      </c>
    </row>
    <row r="44" spans="1:12" ht="12.75">
      <c r="A44" s="3" t="s">
        <v>63</v>
      </c>
      <c r="B44" s="12">
        <f>+B45+B46+B49</f>
        <v>106</v>
      </c>
      <c r="C44" s="3"/>
      <c r="D44" s="16">
        <f>+D45+D46+D49+D47</f>
        <v>212</v>
      </c>
      <c r="F44" s="16">
        <f>SUM(F45:F49)</f>
        <v>223</v>
      </c>
      <c r="H44" s="16">
        <f>SUM(H45:H49)</f>
        <v>223</v>
      </c>
      <c r="J44" s="16">
        <f>SUM(J45:J49)</f>
        <v>218</v>
      </c>
      <c r="L44" s="16">
        <f>SUM(L45:L49)</f>
        <v>222</v>
      </c>
    </row>
    <row r="45" spans="1:12" ht="12.75">
      <c r="A45" t="s">
        <v>10</v>
      </c>
      <c r="B45" s="11">
        <v>15</v>
      </c>
      <c r="C45" s="5"/>
      <c r="D45">
        <v>22</v>
      </c>
      <c r="F45">
        <v>27</v>
      </c>
      <c r="H45">
        <v>27</v>
      </c>
      <c r="J45">
        <v>22</v>
      </c>
      <c r="L45">
        <v>19</v>
      </c>
    </row>
    <row r="46" spans="1:12" ht="12.75">
      <c r="A46" t="s">
        <v>11</v>
      </c>
      <c r="B46" s="11">
        <v>9</v>
      </c>
      <c r="C46" s="5"/>
      <c r="D46">
        <v>24</v>
      </c>
      <c r="F46">
        <v>23</v>
      </c>
      <c r="H46">
        <v>19</v>
      </c>
      <c r="J46">
        <v>26</v>
      </c>
      <c r="L46">
        <v>30</v>
      </c>
    </row>
    <row r="47" spans="1:12" ht="12.75">
      <c r="A47" t="s">
        <v>133</v>
      </c>
      <c r="B47" s="11"/>
      <c r="C47" s="5"/>
      <c r="D47">
        <v>38</v>
      </c>
      <c r="F47">
        <v>61</v>
      </c>
      <c r="H47">
        <v>68</v>
      </c>
      <c r="J47">
        <v>67</v>
      </c>
      <c r="L47">
        <v>68</v>
      </c>
    </row>
    <row r="48" spans="1:12" ht="12.75">
      <c r="A48" t="s">
        <v>142</v>
      </c>
      <c r="B48" s="11"/>
      <c r="C48" s="5"/>
      <c r="F48">
        <v>1</v>
      </c>
      <c r="H48">
        <v>0</v>
      </c>
      <c r="J48">
        <v>0</v>
      </c>
      <c r="L48">
        <v>0</v>
      </c>
    </row>
    <row r="49" spans="1:12" ht="12.75">
      <c r="A49" t="s">
        <v>12</v>
      </c>
      <c r="B49" s="11">
        <v>82</v>
      </c>
      <c r="C49" s="5"/>
      <c r="D49">
        <v>128</v>
      </c>
      <c r="F49">
        <v>111</v>
      </c>
      <c r="H49">
        <v>109</v>
      </c>
      <c r="J49">
        <v>103</v>
      </c>
      <c r="L49">
        <v>105</v>
      </c>
    </row>
    <row r="50" spans="1:12" ht="12.75">
      <c r="A50" s="3" t="s">
        <v>13</v>
      </c>
      <c r="B50" s="12">
        <f>+B51+B54+B55</f>
        <v>122</v>
      </c>
      <c r="C50" s="3"/>
      <c r="D50" s="16">
        <f>SUM(D51:D56)</f>
        <v>264</v>
      </c>
      <c r="F50" s="16">
        <f>SUM(F51:F56)</f>
        <v>282</v>
      </c>
      <c r="H50" s="16">
        <f>SUM(H51:H56)</f>
        <v>261</v>
      </c>
      <c r="J50" s="16">
        <f>SUM(J51:J56)</f>
        <v>272</v>
      </c>
      <c r="L50" s="16">
        <f>SUM(L51:L56)</f>
        <v>285</v>
      </c>
    </row>
    <row r="51" spans="1:12" ht="12.75">
      <c r="A51" t="s">
        <v>14</v>
      </c>
      <c r="B51" s="11">
        <v>42</v>
      </c>
      <c r="C51" s="5"/>
      <c r="D51">
        <v>82</v>
      </c>
      <c r="F51">
        <v>77</v>
      </c>
      <c r="H51">
        <v>85</v>
      </c>
      <c r="J51">
        <v>74</v>
      </c>
      <c r="L51">
        <v>35</v>
      </c>
    </row>
    <row r="52" spans="1:12" ht="12.75">
      <c r="A52" t="s">
        <v>145</v>
      </c>
      <c r="B52" s="11"/>
      <c r="C52" s="5"/>
      <c r="J52">
        <v>14</v>
      </c>
      <c r="L52">
        <v>47</v>
      </c>
    </row>
    <row r="53" spans="1:12" ht="12.75">
      <c r="A53" t="s">
        <v>146</v>
      </c>
      <c r="B53" s="11"/>
      <c r="C53" s="5"/>
      <c r="J53">
        <v>6</v>
      </c>
      <c r="L53">
        <v>29</v>
      </c>
    </row>
    <row r="54" spans="1:12" ht="12.75">
      <c r="A54" t="s">
        <v>15</v>
      </c>
      <c r="B54" s="11">
        <v>67</v>
      </c>
      <c r="C54" s="5"/>
      <c r="D54">
        <v>68</v>
      </c>
      <c r="F54">
        <v>73</v>
      </c>
      <c r="H54">
        <v>61</v>
      </c>
      <c r="J54">
        <v>73</v>
      </c>
      <c r="L54">
        <v>78</v>
      </c>
    </row>
    <row r="55" spans="1:12" ht="12.75">
      <c r="A55" t="s">
        <v>57</v>
      </c>
      <c r="B55" s="14">
        <v>13</v>
      </c>
      <c r="C55" s="5"/>
      <c r="D55">
        <v>42</v>
      </c>
      <c r="F55">
        <v>56</v>
      </c>
      <c r="H55">
        <v>42</v>
      </c>
      <c r="J55">
        <v>51</v>
      </c>
      <c r="L55">
        <v>39</v>
      </c>
    </row>
    <row r="56" spans="1:12" ht="12.75">
      <c r="A56" t="s">
        <v>89</v>
      </c>
      <c r="C56" s="5"/>
      <c r="D56">
        <v>72</v>
      </c>
      <c r="F56">
        <v>76</v>
      </c>
      <c r="H56">
        <v>73</v>
      </c>
      <c r="J56">
        <v>54</v>
      </c>
      <c r="L56">
        <v>57</v>
      </c>
    </row>
    <row r="57" spans="1:12" ht="12.75">
      <c r="A57" s="26" t="s">
        <v>16</v>
      </c>
      <c r="B57" s="11">
        <v>330</v>
      </c>
      <c r="D57" s="27">
        <f>SUM(D58:D59)</f>
        <v>442</v>
      </c>
      <c r="F57" s="27">
        <f>SUM(F58:F59)</f>
        <v>403</v>
      </c>
      <c r="H57" s="27">
        <f>SUM(H58:H59)</f>
        <v>417</v>
      </c>
      <c r="J57" s="27">
        <f>SUM(J58:J59)</f>
        <v>416</v>
      </c>
      <c r="L57" s="27">
        <f>SUM(L58:L59)</f>
        <v>356</v>
      </c>
    </row>
    <row r="58" spans="1:12" ht="12.75">
      <c r="A58" s="25" t="s">
        <v>141</v>
      </c>
      <c r="B58" s="11"/>
      <c r="D58">
        <v>431</v>
      </c>
      <c r="F58">
        <v>393</v>
      </c>
      <c r="H58">
        <v>406</v>
      </c>
      <c r="J58">
        <v>405</v>
      </c>
      <c r="L58">
        <v>343</v>
      </c>
    </row>
    <row r="59" spans="1:12" ht="12.75">
      <c r="A59" t="s">
        <v>104</v>
      </c>
      <c r="B59" s="11">
        <v>0</v>
      </c>
      <c r="D59">
        <v>11</v>
      </c>
      <c r="F59">
        <v>10</v>
      </c>
      <c r="H59">
        <v>11</v>
      </c>
      <c r="J59">
        <v>11</v>
      </c>
      <c r="L59">
        <v>13</v>
      </c>
    </row>
    <row r="60" spans="1:12" ht="12.75">
      <c r="A60" s="17" t="s">
        <v>140</v>
      </c>
      <c r="B60" s="12">
        <v>47</v>
      </c>
      <c r="C60" s="3"/>
      <c r="D60" s="16">
        <f>+D61</f>
        <v>187</v>
      </c>
      <c r="F60" s="16">
        <f>+F61</f>
        <v>183</v>
      </c>
      <c r="H60" s="16">
        <f>+H61</f>
        <v>155</v>
      </c>
      <c r="J60" s="16">
        <f>+J61</f>
        <v>163</v>
      </c>
      <c r="L60" s="16">
        <f>+L61</f>
        <v>143</v>
      </c>
    </row>
    <row r="61" spans="1:12" ht="12.75">
      <c r="A61" t="s">
        <v>103</v>
      </c>
      <c r="B61" s="11">
        <v>47</v>
      </c>
      <c r="D61">
        <v>187</v>
      </c>
      <c r="F61">
        <v>183</v>
      </c>
      <c r="H61">
        <v>155</v>
      </c>
      <c r="J61">
        <v>163</v>
      </c>
      <c r="L61">
        <v>143</v>
      </c>
    </row>
    <row r="62" spans="1:12" s="18" customFormat="1" ht="12.75">
      <c r="A62" s="18" t="s">
        <v>88</v>
      </c>
      <c r="B62" s="10">
        <v>115</v>
      </c>
      <c r="D62" s="16">
        <f>+D63+D64</f>
        <v>299</v>
      </c>
      <c r="F62" s="16">
        <f>+F63+F64</f>
        <v>302</v>
      </c>
      <c r="H62" s="16">
        <f>+H63+H64</f>
        <v>315</v>
      </c>
      <c r="J62" s="16">
        <f>+J63+J64</f>
        <v>350</v>
      </c>
      <c r="L62" s="16">
        <f>+L63+L64</f>
        <v>366</v>
      </c>
    </row>
    <row r="63" spans="1:12" ht="12.75">
      <c r="A63" t="s">
        <v>114</v>
      </c>
      <c r="B63" s="11">
        <v>115</v>
      </c>
      <c r="D63">
        <v>250</v>
      </c>
      <c r="F63">
        <v>250</v>
      </c>
      <c r="H63">
        <v>273</v>
      </c>
      <c r="J63">
        <v>289</v>
      </c>
      <c r="L63">
        <v>275</v>
      </c>
    </row>
    <row r="64" spans="1:12" ht="12.75">
      <c r="A64" t="s">
        <v>113</v>
      </c>
      <c r="B64" s="11">
        <v>0</v>
      </c>
      <c r="C64" t="s">
        <v>91</v>
      </c>
      <c r="D64">
        <v>49</v>
      </c>
      <c r="F64">
        <v>52</v>
      </c>
      <c r="H64">
        <v>42</v>
      </c>
      <c r="J64">
        <v>61</v>
      </c>
      <c r="L64">
        <v>91</v>
      </c>
    </row>
    <row r="65" spans="1:12" ht="12.75">
      <c r="A65" t="s">
        <v>19</v>
      </c>
      <c r="B65" s="11">
        <v>28</v>
      </c>
      <c r="D65">
        <v>49</v>
      </c>
      <c r="F65">
        <v>42</v>
      </c>
      <c r="H65">
        <v>38</v>
      </c>
      <c r="J65">
        <v>37</v>
      </c>
      <c r="L65">
        <v>35</v>
      </c>
    </row>
    <row r="66" spans="1:12" ht="12.75">
      <c r="A66" t="s">
        <v>80</v>
      </c>
      <c r="B66" s="11">
        <v>24</v>
      </c>
      <c r="D66">
        <v>83</v>
      </c>
      <c r="F66">
        <v>93</v>
      </c>
      <c r="H66">
        <v>93</v>
      </c>
      <c r="J66">
        <v>72</v>
      </c>
      <c r="L66">
        <v>80</v>
      </c>
    </row>
    <row r="67" spans="1:12" ht="12.75">
      <c r="A67" t="s">
        <v>20</v>
      </c>
      <c r="B67" s="11">
        <v>320</v>
      </c>
      <c r="D67">
        <v>441</v>
      </c>
      <c r="F67">
        <v>455</v>
      </c>
      <c r="H67">
        <v>447</v>
      </c>
      <c r="J67">
        <v>420</v>
      </c>
      <c r="L67">
        <v>412</v>
      </c>
    </row>
    <row r="68" spans="1:12" ht="12.75">
      <c r="A68" t="s">
        <v>21</v>
      </c>
      <c r="B68" s="11">
        <v>669</v>
      </c>
      <c r="D68">
        <v>1006</v>
      </c>
      <c r="F68">
        <v>1056</v>
      </c>
      <c r="H68">
        <v>1054</v>
      </c>
      <c r="J68">
        <v>1076</v>
      </c>
      <c r="L68">
        <v>1150</v>
      </c>
    </row>
    <row r="69" spans="1:12" ht="12.75">
      <c r="A69" t="s">
        <v>22</v>
      </c>
      <c r="B69" s="11">
        <v>46</v>
      </c>
      <c r="D69">
        <v>52</v>
      </c>
      <c r="F69">
        <v>52</v>
      </c>
      <c r="H69">
        <v>44</v>
      </c>
      <c r="J69">
        <v>48</v>
      </c>
      <c r="L69">
        <v>44</v>
      </c>
    </row>
    <row r="70" spans="1:12" ht="12.75">
      <c r="A70" t="s">
        <v>138</v>
      </c>
      <c r="B70" s="11">
        <v>180</v>
      </c>
      <c r="C70" s="5"/>
      <c r="D70">
        <v>352</v>
      </c>
      <c r="F70">
        <v>386</v>
      </c>
      <c r="H70">
        <v>366</v>
      </c>
      <c r="J70">
        <v>384</v>
      </c>
      <c r="L70">
        <v>346</v>
      </c>
    </row>
    <row r="71" spans="2:12" ht="12.75">
      <c r="B71" s="12"/>
      <c r="L71"/>
    </row>
    <row r="72" ht="12.75">
      <c r="L72"/>
    </row>
    <row r="73" spans="1:12" ht="12.75">
      <c r="A73" s="2" t="s">
        <v>25</v>
      </c>
      <c r="B73" s="10">
        <f>+B76+B77+B80+B83+B84+B85+B89</f>
        <v>3192</v>
      </c>
      <c r="D73" s="4">
        <f>+D76+D77+D80+D83+D84+D85+D89+D75</f>
        <v>2853</v>
      </c>
      <c r="F73" s="4">
        <f>+F76+F77+F80+F83+F84+F85+F89+F75</f>
        <v>3011</v>
      </c>
      <c r="H73" s="4">
        <f>+H76+H77+H80+H83+H84+H85+H89+H75</f>
        <v>3230</v>
      </c>
      <c r="J73" s="4">
        <f>+J76+J77+J80+J83+J84+J85+J89+J75</f>
        <v>3460</v>
      </c>
      <c r="L73" s="4">
        <f>+L76+L77+L80+L83+L84+L85+L89+L75</f>
        <v>3732</v>
      </c>
    </row>
    <row r="74" spans="2:12" ht="12.75">
      <c r="B74" s="11"/>
      <c r="L74"/>
    </row>
    <row r="75" spans="1:12" ht="12.75">
      <c r="A75" s="5" t="s">
        <v>137</v>
      </c>
      <c r="B75" s="11"/>
      <c r="D75">
        <v>1</v>
      </c>
      <c r="F75">
        <v>1</v>
      </c>
      <c r="H75">
        <v>1</v>
      </c>
      <c r="J75">
        <v>1</v>
      </c>
      <c r="L75">
        <v>0</v>
      </c>
    </row>
    <row r="76" spans="1:12" ht="12.75">
      <c r="A76" t="s">
        <v>26</v>
      </c>
      <c r="B76" s="11">
        <v>1710</v>
      </c>
      <c r="D76">
        <v>1186</v>
      </c>
      <c r="F76">
        <v>1271</v>
      </c>
      <c r="H76">
        <v>1437</v>
      </c>
      <c r="J76">
        <v>1501</v>
      </c>
      <c r="L76">
        <v>1668</v>
      </c>
    </row>
    <row r="77" spans="1:12" ht="12.75">
      <c r="A77" s="3" t="s">
        <v>27</v>
      </c>
      <c r="B77" s="12">
        <f>+B78+B79</f>
        <v>383</v>
      </c>
      <c r="C77" s="3"/>
      <c r="D77" s="16">
        <f>+D78+D79</f>
        <v>687</v>
      </c>
      <c r="F77" s="16">
        <f>+F78+F79</f>
        <v>692</v>
      </c>
      <c r="H77" s="16">
        <f>+H78+H79</f>
        <v>667</v>
      </c>
      <c r="J77" s="16">
        <f>+J78+J79</f>
        <v>715</v>
      </c>
      <c r="L77" s="16">
        <f>+L78+L79</f>
        <v>733</v>
      </c>
    </row>
    <row r="78" spans="1:12" ht="12.75">
      <c r="A78" t="s">
        <v>105</v>
      </c>
      <c r="B78" s="11">
        <v>208</v>
      </c>
      <c r="D78">
        <v>390</v>
      </c>
      <c r="F78">
        <v>409</v>
      </c>
      <c r="H78">
        <v>357</v>
      </c>
      <c r="J78">
        <v>375</v>
      </c>
      <c r="L78">
        <v>365</v>
      </c>
    </row>
    <row r="79" spans="1:12" ht="12.75">
      <c r="A79" t="s">
        <v>58</v>
      </c>
      <c r="B79" s="11">
        <v>175</v>
      </c>
      <c r="D79">
        <v>297</v>
      </c>
      <c r="F79">
        <v>283</v>
      </c>
      <c r="H79">
        <v>310</v>
      </c>
      <c r="J79">
        <v>340</v>
      </c>
      <c r="L79">
        <v>368</v>
      </c>
    </row>
    <row r="80" spans="1:12" ht="12.75">
      <c r="A80" s="3" t="s">
        <v>28</v>
      </c>
      <c r="B80" s="12">
        <f>+B81+B82</f>
        <v>64</v>
      </c>
      <c r="C80" s="3"/>
      <c r="D80" s="16">
        <f>+D81+D82</f>
        <v>142</v>
      </c>
      <c r="F80" s="16">
        <f>+F81+F82</f>
        <v>173</v>
      </c>
      <c r="H80" s="16">
        <f>+H81+H82</f>
        <v>172</v>
      </c>
      <c r="J80" s="16">
        <f>+J81+J82</f>
        <v>172</v>
      </c>
      <c r="L80" s="16">
        <f>+L81+L82</f>
        <v>179</v>
      </c>
    </row>
    <row r="81" spans="1:12" ht="12.75">
      <c r="A81" t="s">
        <v>106</v>
      </c>
      <c r="B81" s="11">
        <v>40</v>
      </c>
      <c r="C81" s="5"/>
      <c r="D81">
        <v>69</v>
      </c>
      <c r="F81">
        <v>86</v>
      </c>
      <c r="H81">
        <v>88</v>
      </c>
      <c r="J81">
        <v>97</v>
      </c>
      <c r="L81">
        <v>88</v>
      </c>
    </row>
    <row r="82" spans="1:12" ht="12.75">
      <c r="A82" t="s">
        <v>72</v>
      </c>
      <c r="B82" s="11">
        <v>24</v>
      </c>
      <c r="D82">
        <v>73</v>
      </c>
      <c r="F82">
        <v>87</v>
      </c>
      <c r="H82">
        <v>84</v>
      </c>
      <c r="J82">
        <v>75</v>
      </c>
      <c r="L82">
        <v>91</v>
      </c>
    </row>
    <row r="83" spans="1:12" ht="12.75">
      <c r="A83" t="s">
        <v>115</v>
      </c>
      <c r="B83" s="11">
        <v>271</v>
      </c>
      <c r="D83">
        <v>293</v>
      </c>
      <c r="F83">
        <v>285</v>
      </c>
      <c r="H83">
        <v>345</v>
      </c>
      <c r="J83">
        <v>386</v>
      </c>
      <c r="L83">
        <v>412</v>
      </c>
    </row>
    <row r="84" spans="1:12" ht="12.75">
      <c r="A84" t="s">
        <v>29</v>
      </c>
      <c r="B84" s="11">
        <v>233</v>
      </c>
      <c r="D84">
        <v>244</v>
      </c>
      <c r="F84">
        <v>209</v>
      </c>
      <c r="H84">
        <v>209</v>
      </c>
      <c r="J84">
        <v>224</v>
      </c>
      <c r="L84">
        <v>240</v>
      </c>
    </row>
    <row r="85" spans="1:12" ht="12.75">
      <c r="A85" s="3" t="s">
        <v>92</v>
      </c>
      <c r="B85" s="12">
        <f>+B86+B88</f>
        <v>269</v>
      </c>
      <c r="C85" s="3"/>
      <c r="D85" s="16">
        <f>+D86+D88</f>
        <v>40</v>
      </c>
      <c r="F85" s="16">
        <f>SUM(F86:F88)</f>
        <v>118</v>
      </c>
      <c r="H85" s="16">
        <f>SUM(H86:H88)</f>
        <v>119</v>
      </c>
      <c r="J85" s="16">
        <f>SUM(J86:J88)</f>
        <v>126</v>
      </c>
      <c r="L85" s="16">
        <f>SUM(L86:L88)</f>
        <v>157</v>
      </c>
    </row>
    <row r="86" spans="1:12" ht="12.75">
      <c r="A86" t="s">
        <v>93</v>
      </c>
      <c r="B86" s="11">
        <v>27</v>
      </c>
      <c r="C86" s="5"/>
      <c r="D86">
        <v>40</v>
      </c>
      <c r="F86">
        <v>2</v>
      </c>
      <c r="H86">
        <v>0</v>
      </c>
      <c r="J86">
        <v>0</v>
      </c>
      <c r="L86">
        <v>0</v>
      </c>
    </row>
    <row r="87" spans="1:12" ht="12.75">
      <c r="A87" t="s">
        <v>94</v>
      </c>
      <c r="B87" s="11">
        <v>242</v>
      </c>
      <c r="C87" s="5"/>
      <c r="D87">
        <v>60</v>
      </c>
      <c r="F87">
        <v>67</v>
      </c>
      <c r="H87">
        <v>65</v>
      </c>
      <c r="J87">
        <v>75</v>
      </c>
      <c r="L87">
        <v>96</v>
      </c>
    </row>
    <row r="88" spans="1:12" ht="12.75">
      <c r="A88" t="s">
        <v>143</v>
      </c>
      <c r="B88" s="11">
        <v>242</v>
      </c>
      <c r="C88" s="5"/>
      <c r="F88">
        <v>49</v>
      </c>
      <c r="H88">
        <v>54</v>
      </c>
      <c r="J88">
        <v>51</v>
      </c>
      <c r="L88">
        <v>61</v>
      </c>
    </row>
    <row r="89" spans="1:12" ht="12.75">
      <c r="A89" s="3" t="s">
        <v>30</v>
      </c>
      <c r="B89" s="12">
        <f>+B90+B91</f>
        <v>262</v>
      </c>
      <c r="C89" s="3"/>
      <c r="D89" s="16">
        <f>+D90+D91</f>
        <v>260</v>
      </c>
      <c r="F89" s="16">
        <f>+F90+F91</f>
        <v>262</v>
      </c>
      <c r="H89" s="16">
        <f>+H90+H91</f>
        <v>280</v>
      </c>
      <c r="J89" s="16">
        <f>+J90+J91</f>
        <v>335</v>
      </c>
      <c r="L89" s="16">
        <f>+L90+L91</f>
        <v>343</v>
      </c>
    </row>
    <row r="90" spans="1:12" ht="12.75">
      <c r="A90" t="s">
        <v>31</v>
      </c>
      <c r="B90" s="11">
        <v>75</v>
      </c>
      <c r="C90" s="5"/>
      <c r="D90">
        <v>85</v>
      </c>
      <c r="F90">
        <v>86</v>
      </c>
      <c r="H90">
        <v>75</v>
      </c>
      <c r="J90">
        <v>60</v>
      </c>
      <c r="L90">
        <v>54</v>
      </c>
    </row>
    <row r="91" spans="1:12" ht="12.75">
      <c r="A91" t="s">
        <v>32</v>
      </c>
      <c r="B91" s="11">
        <v>187</v>
      </c>
      <c r="C91" s="5"/>
      <c r="D91">
        <v>175</v>
      </c>
      <c r="F91">
        <v>176</v>
      </c>
      <c r="H91">
        <v>205</v>
      </c>
      <c r="J91">
        <v>275</v>
      </c>
      <c r="L91">
        <v>289</v>
      </c>
    </row>
    <row r="92" spans="2:12" ht="12.75">
      <c r="B92" s="11"/>
      <c r="C92" s="5"/>
      <c r="L92"/>
    </row>
    <row r="93" spans="2:12" ht="12.75">
      <c r="B93" s="11"/>
      <c r="C93" s="5"/>
      <c r="L93"/>
    </row>
    <row r="94" spans="1:12" ht="12.75">
      <c r="A94" s="3" t="s">
        <v>110</v>
      </c>
      <c r="B94" s="10">
        <f>+B96+B97+B98+B99</f>
        <v>603</v>
      </c>
      <c r="D94" s="3">
        <f>SUM(D96:D99)</f>
        <v>919</v>
      </c>
      <c r="F94" s="3">
        <f>SUM(F96:F99)</f>
        <v>995</v>
      </c>
      <c r="H94" s="3">
        <f>SUM(H96:H99)</f>
        <v>1071</v>
      </c>
      <c r="J94" s="3">
        <f>SUM(J96:J99)</f>
        <v>1271</v>
      </c>
      <c r="L94" s="3">
        <f>SUM(L96:L99)</f>
        <v>1478</v>
      </c>
    </row>
    <row r="95" spans="2:12" ht="12.75">
      <c r="B95" s="11"/>
      <c r="L95"/>
    </row>
    <row r="96" spans="1:12" ht="12.75">
      <c r="A96" t="s">
        <v>75</v>
      </c>
      <c r="B96" s="11">
        <v>1</v>
      </c>
      <c r="C96" t="s">
        <v>73</v>
      </c>
      <c r="D96">
        <v>0</v>
      </c>
      <c r="F96">
        <v>0</v>
      </c>
      <c r="H96">
        <v>0</v>
      </c>
      <c r="J96">
        <v>0</v>
      </c>
      <c r="L96">
        <v>0</v>
      </c>
    </row>
    <row r="97" spans="1:12" ht="12.75">
      <c r="A97" t="s">
        <v>68</v>
      </c>
      <c r="B97" s="11">
        <v>6</v>
      </c>
      <c r="D97">
        <v>0</v>
      </c>
      <c r="F97">
        <v>0</v>
      </c>
      <c r="H97">
        <v>0</v>
      </c>
      <c r="J97">
        <v>0</v>
      </c>
      <c r="L97">
        <v>0</v>
      </c>
    </row>
    <row r="98" spans="1:12" ht="12.75">
      <c r="A98" t="s">
        <v>42</v>
      </c>
      <c r="B98" s="11">
        <v>534</v>
      </c>
      <c r="D98">
        <v>574</v>
      </c>
      <c r="F98">
        <v>668</v>
      </c>
      <c r="H98">
        <v>735</v>
      </c>
      <c r="J98">
        <v>911</v>
      </c>
      <c r="L98">
        <v>1459</v>
      </c>
    </row>
    <row r="99" spans="1:12" ht="12.75">
      <c r="A99" t="s">
        <v>70</v>
      </c>
      <c r="B99" s="11">
        <v>62</v>
      </c>
      <c r="D99">
        <v>345</v>
      </c>
      <c r="F99">
        <v>327</v>
      </c>
      <c r="H99">
        <v>336</v>
      </c>
      <c r="J99">
        <v>360</v>
      </c>
      <c r="L99">
        <v>19</v>
      </c>
    </row>
    <row r="100" spans="2:12" ht="12.75">
      <c r="B100" s="11"/>
      <c r="L100"/>
    </row>
    <row r="101" spans="2:12" ht="12.75">
      <c r="B101" s="11"/>
      <c r="L101"/>
    </row>
    <row r="102" spans="1:12" ht="12.75">
      <c r="A102" s="2" t="s">
        <v>33</v>
      </c>
      <c r="B102" s="10">
        <f>+B104+B106+B107+B108+B110+B111+B112</f>
        <v>1349</v>
      </c>
      <c r="D102" s="21">
        <f>SUM(D104:D112)</f>
        <v>1183</v>
      </c>
      <c r="F102" s="21">
        <f>SUM(F104:F112)</f>
        <v>1145</v>
      </c>
      <c r="H102" s="21">
        <f>SUM(H104:H112)</f>
        <v>1088</v>
      </c>
      <c r="J102" s="21">
        <f>SUM(J104:J112)</f>
        <v>1075</v>
      </c>
      <c r="L102" s="21">
        <f>SUM(L104:L112)</f>
        <v>960</v>
      </c>
    </row>
    <row r="103" spans="2:12" ht="12.75">
      <c r="B103" s="11"/>
      <c r="L103"/>
    </row>
    <row r="104" spans="1:12" ht="12.75">
      <c r="A104" t="s">
        <v>34</v>
      </c>
      <c r="B104" s="11">
        <v>295</v>
      </c>
      <c r="D104">
        <v>0</v>
      </c>
      <c r="F104">
        <v>0</v>
      </c>
      <c r="H104">
        <v>0</v>
      </c>
      <c r="J104">
        <v>0</v>
      </c>
      <c r="L104">
        <v>0</v>
      </c>
    </row>
    <row r="105" spans="1:12" ht="12.75">
      <c r="A105" s="3" t="s">
        <v>123</v>
      </c>
      <c r="B105" s="11"/>
      <c r="D105">
        <v>54</v>
      </c>
      <c r="F105">
        <v>69</v>
      </c>
      <c r="H105">
        <v>49</v>
      </c>
      <c r="J105">
        <v>72</v>
      </c>
      <c r="L105">
        <v>55</v>
      </c>
    </row>
    <row r="106" spans="1:12" ht="12.75">
      <c r="A106" t="s">
        <v>35</v>
      </c>
      <c r="B106" s="11">
        <v>513</v>
      </c>
      <c r="D106">
        <v>357</v>
      </c>
      <c r="F106">
        <v>330</v>
      </c>
      <c r="H106">
        <v>321</v>
      </c>
      <c r="J106">
        <v>281</v>
      </c>
      <c r="L106">
        <v>249</v>
      </c>
    </row>
    <row r="107" spans="1:12" ht="12.75">
      <c r="A107" t="s">
        <v>36</v>
      </c>
      <c r="B107" s="11">
        <v>69</v>
      </c>
      <c r="D107">
        <v>54</v>
      </c>
      <c r="F107">
        <v>49</v>
      </c>
      <c r="H107">
        <v>48</v>
      </c>
      <c r="J107">
        <v>43</v>
      </c>
      <c r="L107">
        <v>46</v>
      </c>
    </row>
    <row r="108" spans="1:12" ht="12.75">
      <c r="A108" t="s">
        <v>37</v>
      </c>
      <c r="B108" s="11">
        <v>69</v>
      </c>
      <c r="D108">
        <v>78</v>
      </c>
      <c r="F108">
        <v>88</v>
      </c>
      <c r="H108">
        <v>72</v>
      </c>
      <c r="J108">
        <v>55</v>
      </c>
      <c r="L108">
        <v>62</v>
      </c>
    </row>
    <row r="109" spans="2:12" ht="12.75">
      <c r="B109" s="11"/>
      <c r="L109"/>
    </row>
    <row r="110" spans="1:12" ht="12.75">
      <c r="A110" s="5" t="s">
        <v>95</v>
      </c>
      <c r="B110" s="11">
        <v>26</v>
      </c>
      <c r="C110" s="5"/>
      <c r="D110">
        <v>89</v>
      </c>
      <c r="F110">
        <v>84</v>
      </c>
      <c r="H110">
        <v>57</v>
      </c>
      <c r="J110">
        <v>67</v>
      </c>
      <c r="L110">
        <v>63</v>
      </c>
    </row>
    <row r="111" spans="1:12" ht="12.75">
      <c r="A111" t="s">
        <v>40</v>
      </c>
      <c r="B111" s="11">
        <v>243</v>
      </c>
      <c r="D111">
        <v>403</v>
      </c>
      <c r="F111">
        <v>360</v>
      </c>
      <c r="H111">
        <v>353</v>
      </c>
      <c r="J111">
        <v>367</v>
      </c>
      <c r="L111">
        <v>324</v>
      </c>
    </row>
    <row r="112" spans="1:12" ht="12.75">
      <c r="A112" s="3" t="s">
        <v>90</v>
      </c>
      <c r="B112" s="12">
        <v>134</v>
      </c>
      <c r="C112" s="3"/>
      <c r="D112" s="16">
        <f>+D113+D114+D115</f>
        <v>148</v>
      </c>
      <c r="F112" s="16">
        <f>+F113+F114+F115</f>
        <v>165</v>
      </c>
      <c r="H112" s="16">
        <f>+H113+H114+H115</f>
        <v>188</v>
      </c>
      <c r="J112" s="16">
        <f>+J113+J114+J115</f>
        <v>190</v>
      </c>
      <c r="L112" s="16">
        <f>+L113+L114+L115</f>
        <v>161</v>
      </c>
    </row>
    <row r="113" spans="1:12" ht="12.75">
      <c r="A113" t="s">
        <v>38</v>
      </c>
      <c r="B113" s="11">
        <v>99</v>
      </c>
      <c r="C113" s="5"/>
      <c r="D113">
        <v>69</v>
      </c>
      <c r="F113">
        <v>46</v>
      </c>
      <c r="H113">
        <v>44</v>
      </c>
      <c r="J113">
        <v>50</v>
      </c>
      <c r="L113">
        <v>54</v>
      </c>
    </row>
    <row r="114" spans="1:12" ht="12.75">
      <c r="A114" t="s">
        <v>39</v>
      </c>
      <c r="B114" s="11">
        <v>35</v>
      </c>
      <c r="C114" s="5"/>
      <c r="D114">
        <v>70</v>
      </c>
      <c r="F114">
        <v>77</v>
      </c>
      <c r="H114">
        <v>91</v>
      </c>
      <c r="J114">
        <v>91</v>
      </c>
      <c r="L114">
        <v>68</v>
      </c>
    </row>
    <row r="115" spans="1:12" ht="12.75">
      <c r="A115" t="s">
        <v>134</v>
      </c>
      <c r="B115" s="12"/>
      <c r="D115">
        <v>9</v>
      </c>
      <c r="F115">
        <v>42</v>
      </c>
      <c r="H115">
        <v>53</v>
      </c>
      <c r="J115">
        <v>49</v>
      </c>
      <c r="L115">
        <v>39</v>
      </c>
    </row>
    <row r="116" ht="12.75">
      <c r="L116"/>
    </row>
    <row r="117" spans="1:12" ht="12.75">
      <c r="A117" s="2" t="s">
        <v>41</v>
      </c>
      <c r="B117" s="10" t="e">
        <f>+#REF!+B120+B121+B122+B125+B132</f>
        <v>#REF!</v>
      </c>
      <c r="D117" s="3">
        <f>+D119+D120+D121+D122+D125+D132</f>
        <v>2533</v>
      </c>
      <c r="E117" s="3"/>
      <c r="F117" s="3">
        <f>+F119+F120+F121+F122+F125+F132</f>
        <v>2630</v>
      </c>
      <c r="H117" s="3">
        <f>+H119+H120+H121+H122+H125+H132</f>
        <v>2714</v>
      </c>
      <c r="J117" s="3">
        <f>+J119+J120+J121+J122+J125+J132</f>
        <v>2710</v>
      </c>
      <c r="L117" s="3">
        <f>+L119+L120+L121+L122+L125+L132</f>
        <v>2931</v>
      </c>
    </row>
    <row r="118" ht="12.75">
      <c r="L118"/>
    </row>
    <row r="119" spans="1:12" ht="12.75">
      <c r="A119" t="s">
        <v>124</v>
      </c>
      <c r="B119" s="11"/>
      <c r="D119">
        <v>68</v>
      </c>
      <c r="F119">
        <v>85</v>
      </c>
      <c r="H119">
        <v>93</v>
      </c>
      <c r="J119">
        <v>123</v>
      </c>
      <c r="L119">
        <v>138</v>
      </c>
    </row>
    <row r="120" spans="1:12" ht="12.75">
      <c r="A120" t="s">
        <v>55</v>
      </c>
      <c r="B120" s="11">
        <v>40</v>
      </c>
      <c r="D120">
        <v>96</v>
      </c>
      <c r="F120">
        <v>142</v>
      </c>
      <c r="H120">
        <v>118</v>
      </c>
      <c r="J120">
        <v>88</v>
      </c>
      <c r="L120">
        <v>160</v>
      </c>
    </row>
    <row r="121" spans="1:12" s="3" customFormat="1" ht="12.75">
      <c r="A121" s="3" t="s">
        <v>121</v>
      </c>
      <c r="B121" s="12">
        <v>209</v>
      </c>
      <c r="D121" s="3">
        <v>423</v>
      </c>
      <c r="F121" s="3">
        <v>420</v>
      </c>
      <c r="H121" s="3">
        <v>408</v>
      </c>
      <c r="J121" s="3">
        <v>401</v>
      </c>
      <c r="L121" s="3">
        <v>419</v>
      </c>
    </row>
    <row r="122" spans="1:12" ht="12.75">
      <c r="A122" s="3" t="s">
        <v>64</v>
      </c>
      <c r="B122" s="12">
        <v>384</v>
      </c>
      <c r="C122" s="3"/>
      <c r="D122" s="3">
        <f>SUM(D123:D124)</f>
        <v>419</v>
      </c>
      <c r="F122" s="3">
        <f>SUM(F123:F124)</f>
        <v>450</v>
      </c>
      <c r="H122" s="3">
        <f>SUM(H123:H124)</f>
        <v>477</v>
      </c>
      <c r="J122" s="3">
        <f>SUM(J123:J124)</f>
        <v>472</v>
      </c>
      <c r="L122" s="3">
        <f>SUM(L123:L124)</f>
        <v>514</v>
      </c>
    </row>
    <row r="123" spans="1:12" ht="12.75">
      <c r="A123" t="s">
        <v>69</v>
      </c>
      <c r="B123" s="11">
        <v>174</v>
      </c>
      <c r="C123" s="5"/>
      <c r="D123">
        <v>189</v>
      </c>
      <c r="F123">
        <v>202</v>
      </c>
      <c r="H123">
        <v>205</v>
      </c>
      <c r="J123">
        <v>187</v>
      </c>
      <c r="L123">
        <v>198</v>
      </c>
    </row>
    <row r="124" spans="1:12" ht="12.75">
      <c r="A124" t="s">
        <v>135</v>
      </c>
      <c r="B124" s="11">
        <v>210</v>
      </c>
      <c r="C124" s="5"/>
      <c r="D124">
        <v>230</v>
      </c>
      <c r="F124">
        <v>248</v>
      </c>
      <c r="H124">
        <v>272</v>
      </c>
      <c r="J124">
        <v>285</v>
      </c>
      <c r="L124">
        <v>316</v>
      </c>
    </row>
    <row r="125" spans="1:12" ht="12.75">
      <c r="A125" s="3" t="s">
        <v>43</v>
      </c>
      <c r="B125" s="12">
        <v>344</v>
      </c>
      <c r="C125" s="3"/>
      <c r="D125" s="3">
        <f>SUM(D126:D131)</f>
        <v>752</v>
      </c>
      <c r="F125" s="3">
        <f>SUM(F126:F131)</f>
        <v>698</v>
      </c>
      <c r="H125" s="3">
        <f>SUM(H126:H131)</f>
        <v>704</v>
      </c>
      <c r="J125" s="3">
        <f>SUM(J126:J131)</f>
        <v>639</v>
      </c>
      <c r="L125" s="3">
        <f>SUM(L126:L131)</f>
        <v>648</v>
      </c>
    </row>
    <row r="126" spans="1:12" ht="12.75">
      <c r="A126" t="s">
        <v>108</v>
      </c>
      <c r="B126" s="11"/>
      <c r="C126" s="5"/>
      <c r="D126">
        <v>5</v>
      </c>
      <c r="F126">
        <v>0</v>
      </c>
      <c r="H126">
        <v>2</v>
      </c>
      <c r="J126">
        <v>1</v>
      </c>
      <c r="L126">
        <v>0</v>
      </c>
    </row>
    <row r="127" spans="1:12" ht="12.75">
      <c r="A127" t="s">
        <v>44</v>
      </c>
      <c r="B127" s="11">
        <v>56</v>
      </c>
      <c r="C127" s="5"/>
      <c r="D127">
        <v>144</v>
      </c>
      <c r="F127">
        <v>137</v>
      </c>
      <c r="H127">
        <v>125</v>
      </c>
      <c r="J127">
        <v>97</v>
      </c>
      <c r="L127">
        <v>80</v>
      </c>
    </row>
    <row r="128" spans="1:12" ht="12.75">
      <c r="A128" t="s">
        <v>107</v>
      </c>
      <c r="B128" s="11">
        <v>0</v>
      </c>
      <c r="C128" s="5"/>
      <c r="D128">
        <v>140</v>
      </c>
      <c r="F128">
        <v>107</v>
      </c>
      <c r="H128">
        <v>111</v>
      </c>
      <c r="J128">
        <v>110</v>
      </c>
      <c r="L128">
        <v>133</v>
      </c>
    </row>
    <row r="129" spans="1:12" ht="12.75">
      <c r="A129" t="s">
        <v>45</v>
      </c>
      <c r="B129" s="11">
        <v>162</v>
      </c>
      <c r="C129" s="5"/>
      <c r="D129">
        <v>156</v>
      </c>
      <c r="F129">
        <v>122</v>
      </c>
      <c r="H129">
        <v>127</v>
      </c>
      <c r="J129">
        <v>123</v>
      </c>
      <c r="L129">
        <v>111</v>
      </c>
    </row>
    <row r="130" spans="1:12" ht="12.75">
      <c r="A130" t="s">
        <v>65</v>
      </c>
      <c r="B130" s="11">
        <v>49</v>
      </c>
      <c r="C130" s="5"/>
      <c r="D130">
        <v>93</v>
      </c>
      <c r="F130">
        <v>105</v>
      </c>
      <c r="H130">
        <v>101</v>
      </c>
      <c r="J130">
        <v>84</v>
      </c>
      <c r="L130">
        <v>91</v>
      </c>
    </row>
    <row r="131" spans="1:12" ht="12.75">
      <c r="A131" t="s">
        <v>46</v>
      </c>
      <c r="B131" s="11">
        <v>76</v>
      </c>
      <c r="C131" s="5"/>
      <c r="D131">
        <v>214</v>
      </c>
      <c r="F131">
        <v>227</v>
      </c>
      <c r="H131">
        <v>238</v>
      </c>
      <c r="J131">
        <v>224</v>
      </c>
      <c r="L131">
        <v>233</v>
      </c>
    </row>
    <row r="132" spans="1:12" ht="12.75">
      <c r="A132" s="3" t="s">
        <v>96</v>
      </c>
      <c r="B132" s="11">
        <v>333</v>
      </c>
      <c r="D132" s="18">
        <v>775</v>
      </c>
      <c r="F132" s="18">
        <v>835</v>
      </c>
      <c r="H132" s="18">
        <v>914</v>
      </c>
      <c r="J132" s="18">
        <v>987</v>
      </c>
      <c r="L132" s="18">
        <v>1052</v>
      </c>
    </row>
    <row r="133" spans="2:12" ht="12.75">
      <c r="B133" s="11"/>
      <c r="L133"/>
    </row>
    <row r="134" ht="12.75">
      <c r="L134"/>
    </row>
    <row r="135" spans="1:12" ht="12.75">
      <c r="A135" s="2" t="s">
        <v>76</v>
      </c>
      <c r="B135" s="10">
        <f>+B137+B147+B151</f>
        <v>911</v>
      </c>
      <c r="D135" s="3">
        <f>+D137+D144+D147+D151</f>
        <v>2250</v>
      </c>
      <c r="F135" s="3">
        <f>+F137+F144+F147+F151</f>
        <v>2344</v>
      </c>
      <c r="H135" s="3">
        <f>+H137+H144+H147+H151</f>
        <v>2552</v>
      </c>
      <c r="J135" s="3">
        <f>+J137+J144+J147+J151</f>
        <v>2750</v>
      </c>
      <c r="L135" s="3">
        <f>+L137+L144+L147+L151</f>
        <v>2749</v>
      </c>
    </row>
    <row r="136" spans="2:12" ht="12.75">
      <c r="B136" s="11"/>
      <c r="L136"/>
    </row>
    <row r="137" spans="1:12" ht="12.75">
      <c r="A137" s="3" t="s">
        <v>81</v>
      </c>
      <c r="B137" s="12">
        <f>+B138+B140+B143</f>
        <v>81</v>
      </c>
      <c r="C137" s="3"/>
      <c r="D137" s="3">
        <f>SUM(D138:D143)</f>
        <v>760</v>
      </c>
      <c r="F137" s="3">
        <f>SUM(F138:F143)</f>
        <v>924</v>
      </c>
      <c r="H137" s="3">
        <f>SUM(H138:H143)</f>
        <v>1095</v>
      </c>
      <c r="J137" s="3">
        <f>SUM(J138:J143)</f>
        <v>1266</v>
      </c>
      <c r="L137" s="3">
        <f>SUM(L138:L143)</f>
        <v>1261</v>
      </c>
    </row>
    <row r="138" spans="1:12" ht="12.75">
      <c r="A138" t="s">
        <v>77</v>
      </c>
      <c r="B138" s="11">
        <v>17</v>
      </c>
      <c r="C138" s="5" t="s">
        <v>73</v>
      </c>
      <c r="D138">
        <v>28</v>
      </c>
      <c r="F138">
        <v>30</v>
      </c>
      <c r="H138">
        <v>30</v>
      </c>
      <c r="J138">
        <v>31</v>
      </c>
      <c r="L138">
        <v>35</v>
      </c>
    </row>
    <row r="139" spans="1:12" ht="12.75">
      <c r="A139" s="5" t="s">
        <v>109</v>
      </c>
      <c r="B139" s="11">
        <v>0</v>
      </c>
      <c r="C139" s="5"/>
      <c r="D139">
        <v>154</v>
      </c>
      <c r="F139">
        <v>206</v>
      </c>
      <c r="H139">
        <v>233</v>
      </c>
      <c r="J139">
        <v>315</v>
      </c>
      <c r="L139">
        <v>399</v>
      </c>
    </row>
    <row r="140" spans="1:12" ht="12.75">
      <c r="A140" t="s">
        <v>47</v>
      </c>
      <c r="B140" s="11">
        <v>64</v>
      </c>
      <c r="C140" s="5"/>
      <c r="D140">
        <v>0</v>
      </c>
      <c r="F140">
        <v>0</v>
      </c>
      <c r="H140">
        <v>0</v>
      </c>
      <c r="J140">
        <v>0</v>
      </c>
      <c r="L140">
        <v>0</v>
      </c>
    </row>
    <row r="141" spans="1:12" ht="12.75">
      <c r="A141" t="s">
        <v>144</v>
      </c>
      <c r="B141" s="11"/>
      <c r="C141" s="5"/>
      <c r="F141">
        <v>29</v>
      </c>
      <c r="H141">
        <v>31</v>
      </c>
      <c r="J141">
        <v>35</v>
      </c>
      <c r="L141">
        <v>29</v>
      </c>
    </row>
    <row r="142" spans="1:12" ht="12.75">
      <c r="A142" t="s">
        <v>116</v>
      </c>
      <c r="B142" s="11"/>
      <c r="C142" s="5"/>
      <c r="D142">
        <v>78</v>
      </c>
      <c r="F142">
        <v>100</v>
      </c>
      <c r="H142">
        <v>135</v>
      </c>
      <c r="J142">
        <v>183</v>
      </c>
      <c r="L142">
        <v>195</v>
      </c>
    </row>
    <row r="143" spans="1:12" ht="12.75">
      <c r="A143" t="s">
        <v>82</v>
      </c>
      <c r="B143" s="11"/>
      <c r="C143" s="5"/>
      <c r="D143">
        <v>500</v>
      </c>
      <c r="F143">
        <v>559</v>
      </c>
      <c r="H143">
        <v>666</v>
      </c>
      <c r="J143">
        <v>702</v>
      </c>
      <c r="L143">
        <v>603</v>
      </c>
    </row>
    <row r="144" spans="1:12" ht="12.75">
      <c r="A144" s="3" t="s">
        <v>120</v>
      </c>
      <c r="B144" s="12" t="e">
        <f>+#REF!+B148+B150</f>
        <v>#REF!</v>
      </c>
      <c r="C144" s="3"/>
      <c r="D144" s="3">
        <f>SUM(D145:D146)</f>
        <v>350</v>
      </c>
      <c r="F144" s="3">
        <f>SUM(F145:F146)</f>
        <v>355</v>
      </c>
      <c r="H144" s="3">
        <f>SUM(H145:H146)</f>
        <v>389</v>
      </c>
      <c r="J144" s="3">
        <f>SUM(J145:J146)</f>
        <v>349</v>
      </c>
      <c r="L144" s="3">
        <f>SUM(L145:L146)</f>
        <v>306</v>
      </c>
    </row>
    <row r="145" spans="1:12" ht="12.75">
      <c r="A145" t="s">
        <v>118</v>
      </c>
      <c r="B145" s="11"/>
      <c r="C145" s="5"/>
      <c r="D145">
        <v>81</v>
      </c>
      <c r="F145">
        <v>80</v>
      </c>
      <c r="H145">
        <v>94</v>
      </c>
      <c r="J145">
        <v>86</v>
      </c>
      <c r="L145">
        <v>77</v>
      </c>
    </row>
    <row r="146" spans="1:12" ht="12.75">
      <c r="A146" t="s">
        <v>117</v>
      </c>
      <c r="B146" s="11"/>
      <c r="C146" s="5"/>
      <c r="D146">
        <v>269</v>
      </c>
      <c r="F146">
        <v>275</v>
      </c>
      <c r="H146">
        <v>295</v>
      </c>
      <c r="J146">
        <v>263</v>
      </c>
      <c r="L146">
        <v>229</v>
      </c>
    </row>
    <row r="147" spans="1:12" s="5" customFormat="1" ht="12.75">
      <c r="A147" s="3" t="s">
        <v>67</v>
      </c>
      <c r="B147" s="12">
        <f>+B148+B149</f>
        <v>110</v>
      </c>
      <c r="C147" s="3"/>
      <c r="D147" s="3">
        <f>SUM(D148:D149)</f>
        <v>304</v>
      </c>
      <c r="F147" s="3">
        <f>SUM(F148:F149)</f>
        <v>280</v>
      </c>
      <c r="H147" s="3">
        <f>SUM(H148:H149)</f>
        <v>287</v>
      </c>
      <c r="J147" s="3">
        <f>SUM(J148:J149)</f>
        <v>288</v>
      </c>
      <c r="L147" s="3">
        <f>SUM(L148:L149)</f>
        <v>313</v>
      </c>
    </row>
    <row r="148" spans="1:12" ht="12.75">
      <c r="A148" t="s">
        <v>23</v>
      </c>
      <c r="B148" s="11">
        <v>49</v>
      </c>
      <c r="C148" s="5"/>
      <c r="D148">
        <v>113</v>
      </c>
      <c r="F148">
        <v>99</v>
      </c>
      <c r="H148">
        <v>97</v>
      </c>
      <c r="J148">
        <v>112</v>
      </c>
      <c r="L148">
        <v>121</v>
      </c>
    </row>
    <row r="149" spans="1:12" ht="12.75">
      <c r="A149" t="s">
        <v>24</v>
      </c>
      <c r="B149" s="11">
        <v>61</v>
      </c>
      <c r="C149" s="5"/>
      <c r="D149">
        <v>191</v>
      </c>
      <c r="F149">
        <v>181</v>
      </c>
      <c r="H149">
        <v>190</v>
      </c>
      <c r="J149">
        <v>176</v>
      </c>
      <c r="L149">
        <v>192</v>
      </c>
    </row>
    <row r="150" spans="1:12" ht="12.75">
      <c r="A150" s="3" t="s">
        <v>79</v>
      </c>
      <c r="B150" s="12"/>
      <c r="L150"/>
    </row>
    <row r="151" spans="1:12" ht="12.75">
      <c r="A151" s="3" t="s">
        <v>48</v>
      </c>
      <c r="B151" s="12">
        <f>+B152+B153+B154+B155+B156</f>
        <v>720</v>
      </c>
      <c r="C151" s="3"/>
      <c r="D151" s="3">
        <f>SUM(D152:D156)</f>
        <v>836</v>
      </c>
      <c r="F151" s="3">
        <f>SUM(F152:F156)</f>
        <v>785</v>
      </c>
      <c r="H151" s="3">
        <f>SUM(H152:H156)</f>
        <v>781</v>
      </c>
      <c r="J151" s="3">
        <f>SUM(J152:J156)</f>
        <v>847</v>
      </c>
      <c r="L151" s="3">
        <f>SUM(L152:L156)</f>
        <v>869</v>
      </c>
    </row>
    <row r="152" spans="1:12" ht="12.75">
      <c r="A152" t="s">
        <v>49</v>
      </c>
      <c r="B152" s="11">
        <v>188</v>
      </c>
      <c r="C152" s="5"/>
      <c r="D152">
        <v>206</v>
      </c>
      <c r="F152">
        <v>198</v>
      </c>
      <c r="H152">
        <v>193</v>
      </c>
      <c r="J152">
        <v>204</v>
      </c>
      <c r="L152">
        <v>205</v>
      </c>
    </row>
    <row r="153" spans="1:12" ht="12.75">
      <c r="A153" t="s">
        <v>61</v>
      </c>
      <c r="B153" s="11">
        <v>49</v>
      </c>
      <c r="C153" s="5"/>
      <c r="D153">
        <v>117</v>
      </c>
      <c r="F153">
        <v>134</v>
      </c>
      <c r="H153">
        <v>143</v>
      </c>
      <c r="J153">
        <v>119</v>
      </c>
      <c r="L153">
        <v>146</v>
      </c>
    </row>
    <row r="154" spans="1:12" ht="12.75">
      <c r="A154" t="s">
        <v>50</v>
      </c>
      <c r="B154" s="11">
        <v>302</v>
      </c>
      <c r="C154" s="5"/>
      <c r="D154">
        <v>378</v>
      </c>
      <c r="F154">
        <v>318</v>
      </c>
      <c r="H154">
        <v>299</v>
      </c>
      <c r="J154">
        <v>351</v>
      </c>
      <c r="L154">
        <v>381</v>
      </c>
    </row>
    <row r="155" spans="1:12" ht="12.75">
      <c r="A155" t="s">
        <v>51</v>
      </c>
      <c r="B155" s="11">
        <v>16</v>
      </c>
      <c r="C155" s="5"/>
      <c r="D155" s="5">
        <v>14</v>
      </c>
      <c r="F155" s="5">
        <v>24</v>
      </c>
      <c r="H155" s="5">
        <v>24</v>
      </c>
      <c r="J155" s="5">
        <v>57</v>
      </c>
      <c r="L155" s="5">
        <v>17</v>
      </c>
    </row>
    <row r="156" spans="1:12" ht="12.75">
      <c r="A156" t="s">
        <v>52</v>
      </c>
      <c r="B156" s="11">
        <v>165</v>
      </c>
      <c r="C156" s="5"/>
      <c r="D156">
        <v>121</v>
      </c>
      <c r="F156">
        <v>111</v>
      </c>
      <c r="H156">
        <v>122</v>
      </c>
      <c r="J156">
        <v>116</v>
      </c>
      <c r="L156">
        <v>120</v>
      </c>
    </row>
    <row r="157" spans="2:12" ht="12.75">
      <c r="B157" s="11"/>
      <c r="L157"/>
    </row>
    <row r="158" spans="2:12" ht="12.75">
      <c r="B158" s="11"/>
      <c r="L158"/>
    </row>
    <row r="159" spans="1:12" ht="12.75">
      <c r="A159" s="3" t="s">
        <v>125</v>
      </c>
      <c r="B159" s="11"/>
      <c r="D159" s="18">
        <f>SUM(D160:D161)</f>
        <v>2325</v>
      </c>
      <c r="F159" s="18">
        <f>SUM(F160:F161)</f>
        <v>2489</v>
      </c>
      <c r="H159" s="18">
        <f>SUM(H160:H161)</f>
        <v>2444</v>
      </c>
      <c r="J159" s="18">
        <f>SUM(J160:J161)</f>
        <v>2601</v>
      </c>
      <c r="L159" s="18">
        <f>SUM(L160:L161)</f>
        <v>2575</v>
      </c>
    </row>
    <row r="160" spans="1:12" ht="12.75">
      <c r="A160" s="26" t="s">
        <v>147</v>
      </c>
      <c r="B160" s="11"/>
      <c r="D160" s="25">
        <v>2325</v>
      </c>
      <c r="E160" s="25"/>
      <c r="F160" s="25">
        <v>2489</v>
      </c>
      <c r="G160" s="25"/>
      <c r="H160" s="25">
        <v>2444</v>
      </c>
      <c r="I160" s="25"/>
      <c r="J160" s="25">
        <v>2508</v>
      </c>
      <c r="K160" s="25"/>
      <c r="L160" s="25">
        <v>2426</v>
      </c>
    </row>
    <row r="161" spans="1:12" ht="12.75">
      <c r="A161" s="26" t="s">
        <v>148</v>
      </c>
      <c r="B161" s="11"/>
      <c r="D161" s="25"/>
      <c r="E161" s="25"/>
      <c r="F161" s="25"/>
      <c r="G161" s="25"/>
      <c r="H161" s="25"/>
      <c r="I161" s="25"/>
      <c r="J161" s="25">
        <v>93</v>
      </c>
      <c r="K161" s="25"/>
      <c r="L161" s="25">
        <v>149</v>
      </c>
    </row>
    <row r="162" spans="2:12" ht="12.75">
      <c r="B162" s="11"/>
      <c r="L162"/>
    </row>
    <row r="163" spans="2:12" ht="12.75">
      <c r="B163" s="11"/>
      <c r="L163"/>
    </row>
    <row r="164" spans="1:12" ht="12.75">
      <c r="A164" s="2" t="s">
        <v>53</v>
      </c>
      <c r="B164" s="10" t="e">
        <f>+B167+#REF!+B168</f>
        <v>#REF!</v>
      </c>
      <c r="D164" s="3">
        <f>SUM(D166:D168)</f>
        <v>109</v>
      </c>
      <c r="F164" s="3">
        <f>SUM(F166:F168)</f>
        <v>92</v>
      </c>
      <c r="H164" s="3">
        <f>SUM(H166:H168)</f>
        <v>102</v>
      </c>
      <c r="J164" s="3">
        <f>SUM(J166:J168)</f>
        <v>95</v>
      </c>
      <c r="L164" s="3">
        <f>SUM(L166:L168)</f>
        <v>46</v>
      </c>
    </row>
    <row r="165" spans="2:12" ht="12.75">
      <c r="B165" s="11"/>
      <c r="L165"/>
    </row>
    <row r="166" spans="1:12" ht="12.75">
      <c r="A166" t="s">
        <v>119</v>
      </c>
      <c r="B166" s="11">
        <v>0</v>
      </c>
      <c r="D166">
        <v>7</v>
      </c>
      <c r="F166">
        <v>10</v>
      </c>
      <c r="H166">
        <v>4</v>
      </c>
      <c r="J166">
        <v>5</v>
      </c>
      <c r="L166">
        <v>10</v>
      </c>
    </row>
    <row r="167" spans="1:12" ht="12.75">
      <c r="A167" t="s">
        <v>54</v>
      </c>
      <c r="B167" s="11">
        <v>0</v>
      </c>
      <c r="D167">
        <v>6</v>
      </c>
      <c r="F167">
        <v>0</v>
      </c>
      <c r="H167">
        <v>0</v>
      </c>
      <c r="J167">
        <v>0</v>
      </c>
      <c r="L167">
        <v>0</v>
      </c>
    </row>
    <row r="168" spans="1:12" ht="12.75">
      <c r="A168" t="s">
        <v>55</v>
      </c>
      <c r="B168" s="11">
        <v>368</v>
      </c>
      <c r="D168">
        <v>96</v>
      </c>
      <c r="F168">
        <v>82</v>
      </c>
      <c r="H168">
        <v>98</v>
      </c>
      <c r="J168">
        <v>90</v>
      </c>
      <c r="L168">
        <v>36</v>
      </c>
    </row>
    <row r="169" spans="2:12" ht="12.75">
      <c r="B169" s="11"/>
      <c r="L169"/>
    </row>
    <row r="170" spans="2:12" ht="12.75">
      <c r="B170" s="11"/>
      <c r="L170"/>
    </row>
    <row r="171" spans="1:12" ht="12.75">
      <c r="A171" s="2" t="s">
        <v>56</v>
      </c>
      <c r="B171" s="10" t="e">
        <f>+B164+B94+B135+B117+B102+B73+B29+B10</f>
        <v>#REF!</v>
      </c>
      <c r="D171" s="7">
        <f>+D135+D117+D102+D94+D73+D29+D10+D159+D164</f>
        <v>20223</v>
      </c>
      <c r="F171" s="7">
        <f>+F135+F117+F102+F94+F73+F29+F10+F159+F164</f>
        <v>21179</v>
      </c>
      <c r="H171" s="7">
        <f>+H135+H117+H102+H94+H73+H29+H10+H159+H164</f>
        <v>21503</v>
      </c>
      <c r="J171" s="7">
        <f>+J135+J117+J102+J94+J73+J29+J10+J159+J164</f>
        <v>22216</v>
      </c>
      <c r="L171" s="7">
        <f>+L135+L117+L102+L94+L73+L29+L10+L159+L164</f>
        <v>22732</v>
      </c>
    </row>
    <row r="174" ht="12.75">
      <c r="A174" t="s">
        <v>78</v>
      </c>
    </row>
    <row r="175" ht="12.75">
      <c r="A175" t="s">
        <v>129</v>
      </c>
    </row>
    <row r="176" ht="12.75">
      <c r="A176" t="s">
        <v>62</v>
      </c>
    </row>
    <row r="177" ht="12.75">
      <c r="A177" t="s">
        <v>149</v>
      </c>
    </row>
    <row r="178" ht="12.75">
      <c r="A178" t="s">
        <v>83</v>
      </c>
    </row>
    <row r="180" ht="12.75">
      <c r="A180" t="s">
        <v>66</v>
      </c>
    </row>
    <row r="185" ht="12.75">
      <c r="D185" s="6" t="s">
        <v>91</v>
      </c>
    </row>
  </sheetData>
  <sheetProtection/>
  <mergeCells count="4">
    <mergeCell ref="A1:L1"/>
    <mergeCell ref="A2:L2"/>
    <mergeCell ref="A3:L3"/>
    <mergeCell ref="A4:L4"/>
  </mergeCells>
  <printOptions horizontalCentered="1"/>
  <pageMargins left="0.15" right="0" top="0.12" bottom="0" header="0" footer="0"/>
  <pageSetup horizontalDpi="300" verticalDpi="300" orientation="portrait" scale="82" r:id="rId1"/>
  <rowBreaks count="2" manualBreakCount="2">
    <brk id="61" max="12" man="1"/>
    <brk id="11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2009-10-19T01:46:15Z</cp:lastPrinted>
  <dcterms:created xsi:type="dcterms:W3CDTF">1997-11-03T22:15:51Z</dcterms:created>
  <dcterms:modified xsi:type="dcterms:W3CDTF">2015-10-04T02:31:39Z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-703452985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