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'A'!$A$1:$N$191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<sst xmlns="http://schemas.openxmlformats.org/spreadsheetml/2006/main" count="166" uniqueCount="153">
  <si>
    <t>COLLEGE</t>
  </si>
  <si>
    <t xml:space="preserve">  Department</t>
  </si>
  <si>
    <t xml:space="preserve">    Major</t>
  </si>
  <si>
    <t xml:space="preserve">    Undeclared</t>
  </si>
  <si>
    <t xml:space="preserve">  Art</t>
  </si>
  <si>
    <t xml:space="preserve">  Chemistry</t>
  </si>
  <si>
    <t xml:space="preserve">  Communication Studies</t>
  </si>
  <si>
    <t xml:space="preserve">  Criminal Justice</t>
  </si>
  <si>
    <t xml:space="preserve">  Dance and Theatre</t>
  </si>
  <si>
    <t xml:space="preserve">    Dance</t>
  </si>
  <si>
    <t xml:space="preserve">    Theatre</t>
  </si>
  <si>
    <t xml:space="preserve">  English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</si>
  <si>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</si>
  <si>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</si>
  <si>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</si>
  <si>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</si>
  <si>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</si>
  <si>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</si>
  <si>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</si>
  <si>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Mathematics</t>
  </si>
  <si>
    <t xml:space="preserve">  Music</t>
  </si>
  <si>
    <t xml:space="preserve">    Music</t>
  </si>
  <si>
    <t xml:space="preserve">    Music Education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</si>
  <si>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</si>
  <si>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</si>
  <si>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</si>
  <si>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</si>
  <si>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  Social Work</t>
  </si>
  <si>
    <t xml:space="preserve">    Social Work Lower Division</t>
  </si>
  <si>
    <t>BUSINESS ADMINISTRATION</t>
  </si>
  <si>
    <t xml:space="preserve">    Pre-Business</t>
  </si>
  <si>
    <t xml:space="preserve">  Accounting</t>
  </si>
  <si>
    <t xml:space="preserve">  Economics</t>
  </si>
  <si>
    <t xml:space="preserve">  Management</t>
  </si>
  <si>
    <t xml:space="preserve">  Marketing</t>
  </si>
  <si>
    <t xml:space="preserve">    International Business</t>
  </si>
  <si>
    <t xml:space="preserve">    Marketing</t>
  </si>
  <si>
    <t>EDUCATION</t>
  </si>
  <si>
    <t xml:space="preserve">    Certification</t>
  </si>
  <si>
    <t xml:space="preserve">    Pre-Elementary Education</t>
  </si>
  <si>
    <t xml:space="preserve">    Pre-Middle Grades Education</t>
  </si>
  <si>
    <t xml:space="preserve">    Pre-Special Education</t>
  </si>
  <si>
    <t xml:space="preserve">    Child &amp; Family Development</t>
  </si>
  <si>
    <t xml:space="preserve">    Special Education</t>
  </si>
  <si>
    <t xml:space="preserve">  Reading &amp; Elementary Education</t>
  </si>
  <si>
    <t>ENGINEERING</t>
  </si>
  <si>
    <t xml:space="preserve">    Undecided</t>
  </si>
  <si>
    <t xml:space="preserve">  Civil Engineering</t>
  </si>
  <si>
    <t xml:space="preserve">  Computer Science</t>
  </si>
  <si>
    <t xml:space="preserve">  Engineering Technology</t>
  </si>
  <si>
    <t xml:space="preserve">    Civil</t>
  </si>
  <si>
    <t xml:space="preserve">    Electrical</t>
  </si>
  <si>
    <t xml:space="preserve">    Mechanical</t>
  </si>
  <si>
    <t xml:space="preserve">    Nursing</t>
  </si>
  <si>
    <t xml:space="preserve">    Pre-Nursing Freshman</t>
  </si>
  <si>
    <t xml:space="preserve">    Pre-Nursing Pathways</t>
  </si>
  <si>
    <t xml:space="preserve">    Pre-Nursing Transfer</t>
  </si>
  <si>
    <t>UNDESIGNATED</t>
  </si>
  <si>
    <t xml:space="preserve">    Tentative MBA </t>
  </si>
  <si>
    <t xml:space="preserve">    Undesignated</t>
  </si>
  <si>
    <t>GRAND TOTAL</t>
  </si>
  <si>
    <t xml:space="preserve">    Geology</t>
  </si>
  <si>
    <t>#</t>
  </si>
  <si>
    <t xml:space="preserve">    Pre-Accounting</t>
  </si>
  <si>
    <t xml:space="preserve">    Dance Education</t>
  </si>
  <si>
    <t xml:space="preserve">    Theatre Education</t>
  </si>
  <si>
    <t xml:space="preserve">    Nursing Pathways</t>
  </si>
  <si>
    <t xml:space="preserve">  Languages &amp; Culture Studies</t>
  </si>
  <si>
    <t xml:space="preserve">  Electrical &amp; Computer Engineering</t>
  </si>
  <si>
    <t xml:space="preserve">    Fire Safety</t>
  </si>
  <si>
    <t xml:space="preserve">Source:  Computerized data from Institutional Research Office files. </t>
  </si>
  <si>
    <t xml:space="preserve">  Information &amp; Operations Management</t>
  </si>
  <si>
    <t xml:space="preserve">  Social Work</t>
  </si>
  <si>
    <t xml:space="preserve">    Certificate in Computer Programming</t>
  </si>
  <si>
    <t xml:space="preserve">    Computer Engineering</t>
  </si>
  <si>
    <t>BY COLLEGE, DEPARTMENT AND MAJOR</t>
  </si>
  <si>
    <t xml:space="preserve">    Electrical Engineering</t>
  </si>
  <si>
    <t xml:space="preserve">UNDERGRADUATE SPRING DEGREE CREDIT HEADCOUNT ENROLLMENT </t>
  </si>
  <si>
    <t xml:space="preserve">    Pre-Economics</t>
  </si>
  <si>
    <t xml:space="preserve">    Certificate in Computer Architecture</t>
  </si>
  <si>
    <t xml:space="preserve">  Software &amp; information Systems</t>
  </si>
  <si>
    <t xml:space="preserve">    Music Performance</t>
  </si>
  <si>
    <t>School of Nursing</t>
  </si>
  <si>
    <t>HEALTH &amp; HUMAN SERVICES</t>
  </si>
  <si>
    <t xml:space="preserve">  Physics &amp; Optical Science</t>
  </si>
  <si>
    <t xml:space="preserve">  Kinesiology</t>
  </si>
  <si>
    <t xml:space="preserve">    Athletic Training</t>
  </si>
  <si>
    <t xml:space="preserve">    Pre-Kinesiology</t>
  </si>
  <si>
    <t xml:space="preserve">    Pending Architecture</t>
  </si>
  <si>
    <t xml:space="preserve">    Art</t>
  </si>
  <si>
    <t xml:space="preserve">    Pre-Art</t>
  </si>
  <si>
    <t xml:space="preserve">    Communications</t>
  </si>
  <si>
    <t xml:space="preserve">    Pre-Communications</t>
  </si>
  <si>
    <t xml:space="preserve">  Special Education and Child Development</t>
  </si>
  <si>
    <t>*</t>
  </si>
  <si>
    <t xml:space="preserve">    Meteorology</t>
  </si>
  <si>
    <t xml:space="preserve">  Africana Studies</t>
  </si>
  <si>
    <t xml:space="preserve">    Exercise Science</t>
  </si>
  <si>
    <t>Table III-2</t>
  </si>
  <si>
    <t xml:space="preserve"> </t>
  </si>
  <si>
    <t>COMPUTING AND INFORMATICS</t>
  </si>
  <si>
    <t xml:space="preserve">    Art History</t>
  </si>
  <si>
    <t xml:space="preserve">    Industrial &amp; Operations Mgmt</t>
  </si>
  <si>
    <t xml:space="preserve">    Management Information Systems</t>
  </si>
  <si>
    <t>* All certificates are reported at the graduate level beginning Fall 2006</t>
  </si>
  <si>
    <t># New program.</t>
  </si>
  <si>
    <t xml:space="preserve">    Pre Birth-Kindergarten Teach Licensure</t>
  </si>
  <si>
    <t xml:space="preserve">  Middle, Secondary, &amp; K-12 Educ</t>
  </si>
  <si>
    <t xml:space="preserve">  Mechanical Egr &amp; Egr Science</t>
  </si>
  <si>
    <t xml:space="preserve">    Construction Management</t>
  </si>
  <si>
    <t xml:space="preserve">  Anthropology</t>
  </si>
  <si>
    <t xml:space="preserve">  Biology </t>
  </si>
  <si>
    <t xml:space="preserve">    Biology</t>
  </si>
  <si>
    <t xml:space="preserve">    Pre-Biology</t>
  </si>
  <si>
    <t xml:space="preserve">    Criminal Justice</t>
  </si>
  <si>
    <t xml:space="preserve">    Pre-Criminal Justice</t>
  </si>
  <si>
    <t xml:space="preserve">    Mathematics</t>
  </si>
  <si>
    <t xml:space="preserve">    Mathematics for Business</t>
  </si>
  <si>
    <t xml:space="preserve">  Finance</t>
  </si>
  <si>
    <t xml:space="preserve">    Certification in Global Business Mgmt</t>
  </si>
  <si>
    <t xml:space="preserve">    Engineering Technology, Undesignated</t>
  </si>
  <si>
    <t xml:space="preserve">    Respiratory Therapy</t>
  </si>
  <si>
    <t xml:space="preserve">  Public Health Sciences</t>
  </si>
  <si>
    <t xml:space="preserve">    Public Health</t>
  </si>
  <si>
    <t xml:space="preserve">    Pre-Public Health</t>
  </si>
  <si>
    <t>ARTS &amp; ARCHITECTURE</t>
  </si>
  <si>
    <t xml:space="preserve">    Architecture</t>
  </si>
  <si>
    <t xml:space="preserve">  Art  **</t>
  </si>
  <si>
    <t xml:space="preserve">    Painting</t>
  </si>
  <si>
    <t xml:space="preserve">  Dance **</t>
  </si>
  <si>
    <t xml:space="preserve">  Music  **</t>
  </si>
  <si>
    <t xml:space="preserve">  Theatre  **</t>
  </si>
  <si>
    <t xml:space="preserve">  Interdisciplinary Studies</t>
  </si>
  <si>
    <t xml:space="preserve">    International Studies</t>
  </si>
  <si>
    <t xml:space="preserve">    Latin-American Studies</t>
  </si>
  <si>
    <t>LIBERAL ARTS &amp; SCIENCES</t>
  </si>
  <si>
    <t xml:space="preserve">    Pre-Child and Family Development</t>
  </si>
  <si>
    <t xml:space="preserve">    Systems Engineering</t>
  </si>
  <si>
    <t>UNIVERSITY COLLEGE</t>
  </si>
  <si>
    <t xml:space="preserve">  Sociology</t>
  </si>
  <si>
    <t xml:space="preserve">    Japanese</t>
  </si>
  <si>
    <t xml:space="preserve">    Special Education - DUAL PROGRAM</t>
  </si>
  <si>
    <t xml:space="preserve">    English Language Training Inst</t>
  </si>
  <si>
    <t xml:space="preserve">    Business Entrepreneur</t>
  </si>
  <si>
    <t xml:space="preserve">    Operations &amp; Supply Chain Mgmt</t>
  </si>
  <si>
    <t xml:space="preserve">    Language Translation</t>
  </si>
  <si>
    <t xml:space="preserve">  International Public Relations</t>
  </si>
  <si>
    <t xml:space="preserve">    Neurodiagnostic &amp; Sleep Science</t>
  </si>
  <si>
    <t xml:space="preserve">    Earth &amp; Environmental Science</t>
  </si>
  <si>
    <t xml:space="preserve">    Environmental Studies</t>
  </si>
  <si>
    <t xml:space="preserve">    Health Professions</t>
  </si>
  <si>
    <t xml:space="preserve">    University College</t>
  </si>
  <si>
    <t>SPRING 2011 THROUGH SPRING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</si>
</sst>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02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40.8515625" style="1" customWidth="1"/>
    <col min="2" max="2" width="8.421875" style="1" hidden="1" customWidth="1"/>
    <col min="3" max="3" width="2.28125" style="1" hidden="1" customWidth="1"/>
    <col min="4" max="4" width="8.57421875" style="1" customWidth="1"/>
    <col min="5" max="5" width="2.421875" style="1" customWidth="1"/>
    <col min="6" max="6" width="8.57421875" style="1" customWidth="1"/>
    <col min="7" max="7" width="2.00390625" style="1" customWidth="1"/>
    <col min="8" max="8" width="8.57421875" style="1" customWidth="1"/>
    <col min="9" max="9" width="2.00390625" style="1" customWidth="1"/>
    <col min="10" max="10" width="8.421875" style="1" customWidth="1"/>
    <col min="11" max="11" width="2.28125" style="1" customWidth="1"/>
    <col min="12" max="12" width="8.421875" style="18" customWidth="1"/>
    <col min="13" max="13" width="2.28125" style="1" customWidth="1"/>
    <col min="14" max="16384" width="9.140625" style="1" customWidth="1"/>
  </cols>
  <sheetData>
    <row r="1" spans="1:14" ht="12.75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4"/>
    </row>
    <row r="2" spans="1:14" ht="12.75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</row>
    <row r="3" spans="1:14" ht="12.75">
      <c r="A3" s="23" t="s">
        <v>152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</row>
    <row r="4" spans="1:14" ht="12.75">
      <c r="A4" s="23" t="s">
        <v>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4"/>
    </row>
    <row r="6" spans="1:12" ht="12.75">
      <c r="A6" s="2" t="s">
        <v>0</v>
      </c>
      <c r="J6" s="18"/>
      <c r="L6" s="1"/>
    </row>
    <row r="7" spans="1:12" ht="12.75">
      <c r="A7" s="2" t="s">
        <v>1</v>
      </c>
      <c r="J7" s="18"/>
      <c r="L7" s="1"/>
    </row>
    <row r="8" spans="1:14" ht="12.75">
      <c r="A8" s="2" t="s">
        <v>2</v>
      </c>
      <c r="B8" s="3">
        <v>2002</v>
      </c>
      <c r="D8" s="3">
        <v>2011</v>
      </c>
      <c r="F8" s="3">
        <v>2012</v>
      </c>
      <c r="H8" s="3">
        <v>2013</v>
      </c>
      <c r="J8" s="3">
        <v>2014</v>
      </c>
      <c r="L8" s="3">
        <v>2015</v>
      </c>
      <c r="N8" s="3">
        <v>2016</v>
      </c>
    </row>
    <row r="9" ht="12.75">
      <c r="L9" s="1"/>
    </row>
    <row r="10" spans="1:14" ht="12.75">
      <c r="A10" s="19" t="s">
        <v>125</v>
      </c>
      <c r="B10" s="5">
        <v>226</v>
      </c>
      <c r="D10" s="15">
        <f>+D11+D12+D17+D20+D24</f>
        <v>1051</v>
      </c>
      <c r="F10" s="15">
        <f>+F11+F12+F17+F20+F24</f>
        <v>870</v>
      </c>
      <c r="H10" s="15">
        <f>+H11+H12+H17+H20+H24</f>
        <v>802</v>
      </c>
      <c r="J10" s="15">
        <f>+J11+J12+J17+J20+J24</f>
        <v>747</v>
      </c>
      <c r="L10" s="15">
        <f>+L11+L12+L17+L20+L24</f>
        <v>728</v>
      </c>
      <c r="N10" s="15">
        <f>+N11+N12+N17+N20+N24</f>
        <v>738</v>
      </c>
    </row>
    <row r="11" spans="1:14" ht="12.75">
      <c r="A11" s="20" t="s">
        <v>126</v>
      </c>
      <c r="B11" s="5"/>
      <c r="D11" s="1">
        <v>261</v>
      </c>
      <c r="F11" s="1">
        <v>240</v>
      </c>
      <c r="H11" s="1">
        <v>226</v>
      </c>
      <c r="J11" s="1">
        <v>218</v>
      </c>
      <c r="L11" s="1">
        <v>222</v>
      </c>
      <c r="N11" s="1">
        <v>210</v>
      </c>
    </row>
    <row r="12" spans="1:14" ht="12.75">
      <c r="A12" s="20" t="s">
        <v>127</v>
      </c>
      <c r="B12" s="5"/>
      <c r="D12" s="15">
        <f>SUM(D13:D16)</f>
        <v>560</v>
      </c>
      <c r="F12" s="15">
        <f>SUM(F13:F16)</f>
        <v>389</v>
      </c>
      <c r="H12" s="15">
        <f>SUM(H13:H16)</f>
        <v>331</v>
      </c>
      <c r="J12" s="15">
        <f>SUM(J13:J16)</f>
        <v>307</v>
      </c>
      <c r="L12" s="15">
        <f>SUM(L13:L16)</f>
        <v>277</v>
      </c>
      <c r="N12" s="15">
        <f>SUM(N13:N16)</f>
        <v>292</v>
      </c>
    </row>
    <row r="13" spans="1:14" ht="12.75">
      <c r="A13" t="s">
        <v>89</v>
      </c>
      <c r="B13" s="5"/>
      <c r="D13" s="1">
        <v>329</v>
      </c>
      <c r="F13" s="1">
        <v>335</v>
      </c>
      <c r="H13" s="1">
        <v>292</v>
      </c>
      <c r="J13" s="1">
        <v>274</v>
      </c>
      <c r="L13" s="1">
        <v>248</v>
      </c>
      <c r="N13" s="1">
        <v>260</v>
      </c>
    </row>
    <row r="14" spans="1:14" ht="12.75">
      <c r="A14" t="s">
        <v>101</v>
      </c>
      <c r="B14" s="5"/>
      <c r="D14" s="1">
        <v>44</v>
      </c>
      <c r="F14" s="1">
        <v>52</v>
      </c>
      <c r="H14" s="1">
        <v>39</v>
      </c>
      <c r="J14" s="1">
        <v>32</v>
      </c>
      <c r="L14" s="1">
        <v>29</v>
      </c>
      <c r="N14" s="1">
        <v>32</v>
      </c>
    </row>
    <row r="15" spans="1:14" ht="12.75">
      <c r="A15" t="s">
        <v>128</v>
      </c>
      <c r="B15" s="5"/>
      <c r="H15" s="1">
        <v>0</v>
      </c>
      <c r="J15" s="1">
        <v>0</v>
      </c>
      <c r="L15" s="1">
        <v>0</v>
      </c>
      <c r="N15" s="1">
        <v>0</v>
      </c>
    </row>
    <row r="16" spans="1:14" ht="12.75">
      <c r="A16" t="s">
        <v>90</v>
      </c>
      <c r="B16" s="5"/>
      <c r="D16" s="1">
        <v>187</v>
      </c>
      <c r="F16" s="1">
        <v>2</v>
      </c>
      <c r="H16" s="1">
        <v>0</v>
      </c>
      <c r="J16" s="1">
        <v>1</v>
      </c>
      <c r="L16" s="1">
        <v>0</v>
      </c>
      <c r="N16" s="1">
        <v>0</v>
      </c>
    </row>
    <row r="17" spans="1:14" ht="12.75">
      <c r="A17" s="20" t="s">
        <v>129</v>
      </c>
      <c r="B17" s="5"/>
      <c r="D17" s="15">
        <f>SUM(D18:D19)</f>
        <v>64</v>
      </c>
      <c r="F17" s="15">
        <f>SUM(F18:F19)</f>
        <v>73</v>
      </c>
      <c r="H17" s="15">
        <f>SUM(H18:H19)</f>
        <v>89</v>
      </c>
      <c r="J17" s="15">
        <f>SUM(J18:J19)</f>
        <v>81</v>
      </c>
      <c r="L17" s="15">
        <f>SUM(L18:L19)</f>
        <v>85</v>
      </c>
      <c r="N17" s="15">
        <f>SUM(N18:N19)</f>
        <v>71</v>
      </c>
    </row>
    <row r="18" spans="1:14" ht="12.75">
      <c r="A18" t="s">
        <v>9</v>
      </c>
      <c r="B18" s="5"/>
      <c r="D18" s="1">
        <v>36</v>
      </c>
      <c r="F18" s="1">
        <v>51</v>
      </c>
      <c r="H18" s="1">
        <v>62</v>
      </c>
      <c r="J18" s="1">
        <v>60</v>
      </c>
      <c r="L18" s="1">
        <v>77</v>
      </c>
      <c r="N18" s="1">
        <v>67</v>
      </c>
    </row>
    <row r="19" spans="1:14" ht="12.75">
      <c r="A19" t="s">
        <v>64</v>
      </c>
      <c r="B19" s="5"/>
      <c r="D19" s="1">
        <v>28</v>
      </c>
      <c r="F19" s="1">
        <v>22</v>
      </c>
      <c r="H19" s="1">
        <v>27</v>
      </c>
      <c r="J19" s="1">
        <v>21</v>
      </c>
      <c r="L19" s="1">
        <v>8</v>
      </c>
      <c r="N19" s="1">
        <v>4</v>
      </c>
    </row>
    <row r="20" spans="1:14" ht="12.75">
      <c r="A20" s="20" t="s">
        <v>130</v>
      </c>
      <c r="B20" s="5"/>
      <c r="D20" s="15">
        <f>SUM(D21:D23)</f>
        <v>90</v>
      </c>
      <c r="F20" s="15">
        <f>SUM(F21:F23)</f>
        <v>88</v>
      </c>
      <c r="H20" s="15">
        <f>SUM(H21:H23)</f>
        <v>91</v>
      </c>
      <c r="J20" s="15">
        <f>SUM(J21:J23)</f>
        <v>77</v>
      </c>
      <c r="L20" s="15">
        <f>SUM(L21:L23)</f>
        <v>78</v>
      </c>
      <c r="N20" s="15">
        <f>SUM(N21:N23)</f>
        <v>86</v>
      </c>
    </row>
    <row r="21" spans="1:14" ht="12.75">
      <c r="A21" t="s">
        <v>21</v>
      </c>
      <c r="B21" s="5"/>
      <c r="D21" s="1">
        <v>33</v>
      </c>
      <c r="F21" s="1">
        <v>27</v>
      </c>
      <c r="H21" s="1">
        <v>35</v>
      </c>
      <c r="J21" s="1">
        <v>30</v>
      </c>
      <c r="L21" s="1">
        <v>51</v>
      </c>
      <c r="N21" s="1">
        <v>68</v>
      </c>
    </row>
    <row r="22" spans="1:14" ht="12.75">
      <c r="A22" t="s">
        <v>22</v>
      </c>
      <c r="B22" s="5"/>
      <c r="D22" s="1">
        <v>36</v>
      </c>
      <c r="F22" s="1">
        <v>43</v>
      </c>
      <c r="H22" s="1">
        <v>36</v>
      </c>
      <c r="J22" s="1">
        <v>24</v>
      </c>
      <c r="L22" s="1">
        <v>13</v>
      </c>
      <c r="N22" s="1">
        <v>8</v>
      </c>
    </row>
    <row r="23" spans="1:14" ht="12.75">
      <c r="A23" t="s">
        <v>81</v>
      </c>
      <c r="B23" s="5"/>
      <c r="D23" s="1">
        <v>21</v>
      </c>
      <c r="F23" s="1">
        <v>18</v>
      </c>
      <c r="H23" s="1">
        <v>20</v>
      </c>
      <c r="J23" s="1">
        <v>23</v>
      </c>
      <c r="L23" s="1">
        <v>14</v>
      </c>
      <c r="N23" s="1">
        <v>10</v>
      </c>
    </row>
    <row r="24" spans="1:14" ht="12.75">
      <c r="A24" s="20" t="s">
        <v>131</v>
      </c>
      <c r="B24" s="5"/>
      <c r="D24" s="15">
        <f>SUM(D25:D26)</f>
        <v>76</v>
      </c>
      <c r="F24" s="15">
        <f>SUM(F25:F26)</f>
        <v>80</v>
      </c>
      <c r="H24" s="15">
        <f>SUM(H25:H26)</f>
        <v>65</v>
      </c>
      <c r="J24" s="15">
        <f>SUM(J25:J26)</f>
        <v>64</v>
      </c>
      <c r="L24" s="15">
        <f>SUM(L25:L26)</f>
        <v>66</v>
      </c>
      <c r="N24" s="15">
        <f>SUM(N25:N26)</f>
        <v>79</v>
      </c>
    </row>
    <row r="25" spans="1:14" ht="12.75">
      <c r="A25" t="s">
        <v>10</v>
      </c>
      <c r="B25" s="5"/>
      <c r="D25" s="1">
        <v>63</v>
      </c>
      <c r="F25" s="1">
        <v>66</v>
      </c>
      <c r="H25" s="1">
        <v>56</v>
      </c>
      <c r="J25" s="1">
        <v>55</v>
      </c>
      <c r="L25" s="1">
        <v>63</v>
      </c>
      <c r="N25" s="1">
        <v>76</v>
      </c>
    </row>
    <row r="26" spans="1:14" ht="12.75">
      <c r="A26" t="s">
        <v>65</v>
      </c>
      <c r="B26" s="5"/>
      <c r="D26" s="1">
        <v>13</v>
      </c>
      <c r="F26" s="1">
        <v>14</v>
      </c>
      <c r="H26" s="1">
        <v>9</v>
      </c>
      <c r="J26" s="1">
        <v>9</v>
      </c>
      <c r="L26" s="1">
        <v>3</v>
      </c>
      <c r="N26" s="1">
        <v>3</v>
      </c>
    </row>
    <row r="27" spans="2:12" ht="12.75">
      <c r="B27" s="6"/>
      <c r="L27" s="1"/>
    </row>
    <row r="28" spans="1:14" ht="12.75">
      <c r="A28" s="19" t="s">
        <v>135</v>
      </c>
      <c r="B28" s="7" t="e">
        <f>+B30+B31+B33+B38+B40+B41+B45+B47+B52+B53+B60+#REF!+B65+B72+B74+B78+B79+B80+B81+B82+#REF!</f>
        <v>#REF!</v>
      </c>
      <c r="D28" s="7">
        <f>+D30+D31+D32+D33+D37+D40+D41+D44+D47+D52+D53+D60+D61+D65+D71+D74+D78+D79+D80+D81+D82+D83</f>
        <v>6504</v>
      </c>
      <c r="F28" s="7">
        <f>+F30+F31+F32+F33+F37+F40+F41+F44+F47+F52+F53+F60+F61+F65+F71+F74+F78+F79+F80+F81+F82+F83</f>
        <v>6869</v>
      </c>
      <c r="H28" s="7">
        <f>+H30+H31+H32+H33+H37+H40+H41+H44+H47+H52+H53+H60+H61+H65+H71+H74+H78+H79+H80+H81+H82+H83+H64</f>
        <v>7122</v>
      </c>
      <c r="J28" s="7">
        <f>+J30+J31+J32+J33+J37+J40+J41+J44+J47+J52+J53+J60+J61+J65+J71+J74+J78+J79+J80+J81+J82+J83+J64</f>
        <v>7227</v>
      </c>
      <c r="L28" s="7">
        <f>+L30+L31+L32+L33+L37+L40+L41+L44+L47+L52+L53+L60+L61+L65+L71+L74+L78+L79+L80+L81+L82+L83+L64</f>
        <v>7072</v>
      </c>
      <c r="N28" s="7">
        <f>+N30+N31+N32+N33+N37+N40+N41+N44+N47+N52+N53+N60+N61+N65+N71+N74+N78+N79+N80+N81+N82+N83+N64</f>
        <v>7148</v>
      </c>
    </row>
    <row r="29" spans="2:12" ht="12.75">
      <c r="B29" s="6"/>
      <c r="L29" s="1"/>
    </row>
    <row r="30" spans="1:14" ht="12.75">
      <c r="A30" s="1" t="s">
        <v>3</v>
      </c>
      <c r="B30" s="6">
        <v>2173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</row>
    <row r="31" spans="1:14" ht="12.75">
      <c r="A31" s="1" t="s">
        <v>96</v>
      </c>
      <c r="B31" s="6">
        <v>19</v>
      </c>
      <c r="D31" s="1">
        <v>44</v>
      </c>
      <c r="F31" s="1">
        <v>35</v>
      </c>
      <c r="H31" s="1">
        <v>34</v>
      </c>
      <c r="J31" s="1">
        <v>34</v>
      </c>
      <c r="L31" s="1">
        <v>39</v>
      </c>
      <c r="N31" s="1">
        <v>42</v>
      </c>
    </row>
    <row r="32" spans="1:14" ht="12.75">
      <c r="A32" s="1" t="s">
        <v>110</v>
      </c>
      <c r="B32" s="6"/>
      <c r="D32" s="1">
        <v>98</v>
      </c>
      <c r="F32" s="1">
        <v>123</v>
      </c>
      <c r="H32" s="1">
        <v>116</v>
      </c>
      <c r="J32" s="1">
        <v>116</v>
      </c>
      <c r="L32" s="1">
        <v>107</v>
      </c>
      <c r="N32" s="1">
        <v>85</v>
      </c>
    </row>
    <row r="33" spans="1:2" s="8" customFormat="1" ht="12.75">
      <c r="A33" s="8" t="s">
        <v>4</v>
      </c>
      <c r="B33" s="9">
        <f>+B34+B36</f>
        <v>476</v>
      </c>
    </row>
    <row r="34" spans="1:2" s="10" customFormat="1" ht="12.75">
      <c r="A34" s="10" t="s">
        <v>89</v>
      </c>
      <c r="B34" s="11">
        <v>476</v>
      </c>
    </row>
    <row r="35" spans="1:2" s="10" customFormat="1" ht="12.75">
      <c r="A35" s="10" t="s">
        <v>101</v>
      </c>
      <c r="B35" s="11"/>
    </row>
    <row r="36" s="10" customFormat="1" ht="12.75">
      <c r="A36" s="10" t="s">
        <v>90</v>
      </c>
    </row>
    <row r="37" spans="1:14" s="8" customFormat="1" ht="12.75">
      <c r="A37" s="8" t="s">
        <v>111</v>
      </c>
      <c r="B37" s="9">
        <f>+B38+B39</f>
        <v>562</v>
      </c>
      <c r="D37" s="9">
        <f>+D38+D39</f>
        <v>911</v>
      </c>
      <c r="F37" s="9">
        <f>+F38+F39</f>
        <v>1009</v>
      </c>
      <c r="H37" s="9">
        <f>+H38+H39</f>
        <v>1073</v>
      </c>
      <c r="J37" s="9">
        <f>+J38+J39</f>
        <v>1087</v>
      </c>
      <c r="L37" s="9">
        <f>+L38+L39</f>
        <v>1005</v>
      </c>
      <c r="N37" s="9">
        <f>+N38+N39</f>
        <v>1045</v>
      </c>
    </row>
    <row r="38" spans="1:14" ht="12.75">
      <c r="A38" s="1" t="s">
        <v>112</v>
      </c>
      <c r="B38" s="6">
        <v>562</v>
      </c>
      <c r="D38" s="1">
        <v>235</v>
      </c>
      <c r="F38" s="1">
        <v>227</v>
      </c>
      <c r="H38" s="1">
        <v>192</v>
      </c>
      <c r="J38" s="1">
        <v>353</v>
      </c>
      <c r="L38" s="1">
        <v>439</v>
      </c>
      <c r="N38" s="1">
        <v>612</v>
      </c>
    </row>
    <row r="39" spans="1:14" ht="12.75">
      <c r="A39" s="1" t="s">
        <v>113</v>
      </c>
      <c r="B39" s="6"/>
      <c r="D39" s="1">
        <v>676</v>
      </c>
      <c r="F39" s="1">
        <v>782</v>
      </c>
      <c r="H39" s="1">
        <v>881</v>
      </c>
      <c r="J39" s="1">
        <v>734</v>
      </c>
      <c r="L39" s="1">
        <v>566</v>
      </c>
      <c r="N39" s="1">
        <v>433</v>
      </c>
    </row>
    <row r="40" spans="1:14" ht="12.75">
      <c r="A40" s="1" t="s">
        <v>5</v>
      </c>
      <c r="B40" s="6">
        <v>111</v>
      </c>
      <c r="D40" s="1">
        <v>262</v>
      </c>
      <c r="F40" s="1">
        <v>268</v>
      </c>
      <c r="H40" s="1">
        <v>288</v>
      </c>
      <c r="J40" s="1">
        <v>262</v>
      </c>
      <c r="L40" s="1">
        <v>259</v>
      </c>
      <c r="N40" s="1">
        <v>245</v>
      </c>
    </row>
    <row r="41" spans="1:14" s="8" customFormat="1" ht="12.75">
      <c r="A41" s="8" t="s">
        <v>6</v>
      </c>
      <c r="B41" s="9">
        <f>+B42+B43</f>
        <v>226</v>
      </c>
      <c r="D41" s="9">
        <f>+D42+D43</f>
        <v>862</v>
      </c>
      <c r="F41" s="9">
        <f>+F42+F43</f>
        <v>890</v>
      </c>
      <c r="H41" s="9">
        <f>+H42+H43</f>
        <v>1022</v>
      </c>
      <c r="J41" s="9">
        <f>+J42+J43</f>
        <v>1060</v>
      </c>
      <c r="L41" s="9">
        <f>+L42+L43</f>
        <v>1144</v>
      </c>
      <c r="N41" s="9">
        <f>+N42+N43</f>
        <v>1235</v>
      </c>
    </row>
    <row r="42" spans="1:14" s="10" customFormat="1" ht="12.75">
      <c r="A42" s="10" t="s">
        <v>91</v>
      </c>
      <c r="B42" s="11">
        <v>226</v>
      </c>
      <c r="D42" s="21">
        <v>406</v>
      </c>
      <c r="F42" s="21">
        <v>398</v>
      </c>
      <c r="H42" s="21">
        <v>422</v>
      </c>
      <c r="J42" s="21">
        <v>491</v>
      </c>
      <c r="L42" s="21">
        <v>498</v>
      </c>
      <c r="N42" s="21">
        <v>544</v>
      </c>
    </row>
    <row r="43" spans="1:14" s="10" customFormat="1" ht="12.75">
      <c r="A43" s="10" t="s">
        <v>92</v>
      </c>
      <c r="D43" s="21">
        <v>456</v>
      </c>
      <c r="F43" s="21">
        <v>492</v>
      </c>
      <c r="H43" s="21">
        <v>600</v>
      </c>
      <c r="J43" s="21">
        <v>569</v>
      </c>
      <c r="L43" s="21">
        <v>646</v>
      </c>
      <c r="N43" s="21">
        <v>691</v>
      </c>
    </row>
    <row r="44" spans="1:14" s="8" customFormat="1" ht="12.75">
      <c r="A44" s="8" t="s">
        <v>7</v>
      </c>
      <c r="B44" s="9">
        <f>+B45+B46</f>
        <v>267</v>
      </c>
      <c r="D44" s="9">
        <f>+D45+D46</f>
        <v>695</v>
      </c>
      <c r="F44" s="9">
        <f>+F45+F46</f>
        <v>825</v>
      </c>
      <c r="H44" s="9">
        <f>+H45+H46</f>
        <v>900</v>
      </c>
      <c r="J44" s="9">
        <f>+J45+J46</f>
        <v>894</v>
      </c>
      <c r="L44" s="9">
        <f>+L45+L46</f>
        <v>808</v>
      </c>
      <c r="N44" s="9">
        <f>+N45+N46</f>
        <v>729</v>
      </c>
    </row>
    <row r="45" spans="1:14" ht="12.75">
      <c r="A45" s="1" t="s">
        <v>114</v>
      </c>
      <c r="B45" s="6">
        <v>267</v>
      </c>
      <c r="D45" s="21">
        <v>400</v>
      </c>
      <c r="F45" s="21">
        <v>508</v>
      </c>
      <c r="H45" s="21">
        <v>520</v>
      </c>
      <c r="J45" s="21">
        <v>504</v>
      </c>
      <c r="L45" s="21">
        <v>429</v>
      </c>
      <c r="N45" s="21">
        <v>422</v>
      </c>
    </row>
    <row r="46" spans="1:14" s="10" customFormat="1" ht="12.75">
      <c r="A46" s="10" t="s">
        <v>115</v>
      </c>
      <c r="D46" s="21">
        <v>295</v>
      </c>
      <c r="F46" s="21">
        <v>317</v>
      </c>
      <c r="H46" s="21">
        <v>380</v>
      </c>
      <c r="J46" s="21">
        <v>390</v>
      </c>
      <c r="L46" s="21">
        <v>379</v>
      </c>
      <c r="N46" s="21">
        <v>307</v>
      </c>
    </row>
    <row r="47" spans="1:2" s="8" customFormat="1" ht="12.75">
      <c r="A47" s="8" t="s">
        <v>8</v>
      </c>
      <c r="B47" s="9">
        <v>106</v>
      </c>
    </row>
    <row r="48" spans="1:2" s="10" customFormat="1" ht="12.75">
      <c r="A48" s="10" t="s">
        <v>9</v>
      </c>
      <c r="B48" s="11">
        <v>39</v>
      </c>
    </row>
    <row r="49" spans="1:2" s="10" customFormat="1" ht="12.75">
      <c r="A49" s="10" t="s">
        <v>64</v>
      </c>
      <c r="B49" s="11">
        <v>11</v>
      </c>
    </row>
    <row r="50" spans="1:2" s="10" customFormat="1" ht="12.75">
      <c r="A50" s="10" t="s">
        <v>10</v>
      </c>
      <c r="B50" s="11">
        <v>50</v>
      </c>
    </row>
    <row r="51" spans="1:2" s="10" customFormat="1" ht="12.75">
      <c r="A51" s="10" t="s">
        <v>65</v>
      </c>
      <c r="B51" s="11">
        <v>6</v>
      </c>
    </row>
    <row r="52" spans="1:14" ht="12.75">
      <c r="A52" s="1" t="s">
        <v>11</v>
      </c>
      <c r="B52" s="6">
        <v>273</v>
      </c>
      <c r="D52" s="1">
        <v>432</v>
      </c>
      <c r="F52" s="1">
        <v>409</v>
      </c>
      <c r="H52" s="1">
        <v>358</v>
      </c>
      <c r="J52" s="1">
        <v>371</v>
      </c>
      <c r="L52" s="1">
        <v>384</v>
      </c>
      <c r="N52" s="1">
        <v>408</v>
      </c>
    </row>
    <row r="53" spans="1:14" s="8" customFormat="1" ht="12.75">
      <c r="A53" s="8" t="s">
        <v>15</v>
      </c>
      <c r="B53" s="9">
        <f>+B55+B57+B58</f>
        <v>112</v>
      </c>
      <c r="D53" s="9">
        <f>+D55+D57+D58+D59</f>
        <v>262</v>
      </c>
      <c r="F53" s="9">
        <f>+F55+F57+F58+F59</f>
        <v>270</v>
      </c>
      <c r="H53" s="9">
        <f>+H55+H57+H58+H59</f>
        <v>261</v>
      </c>
      <c r="J53" s="9">
        <f>+J55+J57+J58+J59</f>
        <v>253</v>
      </c>
      <c r="L53" s="9">
        <f>SUM(L54:L59)</f>
        <v>276</v>
      </c>
      <c r="N53" s="9">
        <f>SUM(N54:N59)</f>
        <v>301</v>
      </c>
    </row>
    <row r="54" spans="1:14" s="8" customFormat="1" ht="12.75">
      <c r="A54" s="22" t="s">
        <v>148</v>
      </c>
      <c r="B54" s="9"/>
      <c r="D54" s="9"/>
      <c r="F54" s="9"/>
      <c r="H54" s="9"/>
      <c r="J54" s="9"/>
      <c r="L54" s="6">
        <v>32</v>
      </c>
      <c r="N54" s="6">
        <v>59</v>
      </c>
    </row>
    <row r="55" spans="1:14" s="10" customFormat="1" ht="12.75">
      <c r="A55" s="10" t="s">
        <v>16</v>
      </c>
      <c r="B55" s="11">
        <v>41</v>
      </c>
      <c r="D55" s="10">
        <v>68</v>
      </c>
      <c r="F55" s="10">
        <v>72</v>
      </c>
      <c r="H55" s="10">
        <v>75</v>
      </c>
      <c r="J55" s="10">
        <v>84</v>
      </c>
      <c r="L55" s="10">
        <v>52</v>
      </c>
      <c r="N55" s="10">
        <v>20</v>
      </c>
    </row>
    <row r="56" spans="1:14" s="10" customFormat="1" ht="12.75">
      <c r="A56" s="22" t="s">
        <v>149</v>
      </c>
      <c r="B56" s="11"/>
      <c r="L56" s="22">
        <v>17</v>
      </c>
      <c r="N56" s="22">
        <v>40</v>
      </c>
    </row>
    <row r="57" spans="1:14" s="10" customFormat="1" ht="12.75">
      <c r="A57" s="10" t="s">
        <v>17</v>
      </c>
      <c r="B57" s="11">
        <v>59</v>
      </c>
      <c r="D57" s="10">
        <v>61</v>
      </c>
      <c r="F57" s="10">
        <v>77</v>
      </c>
      <c r="H57" s="10">
        <v>64</v>
      </c>
      <c r="J57" s="10">
        <v>59</v>
      </c>
      <c r="L57" s="10">
        <v>76</v>
      </c>
      <c r="N57" s="10">
        <v>87</v>
      </c>
    </row>
    <row r="58" spans="1:14" s="10" customFormat="1" ht="12.75">
      <c r="A58" s="10" t="s">
        <v>61</v>
      </c>
      <c r="B58" s="11">
        <v>12</v>
      </c>
      <c r="D58" s="10">
        <v>66</v>
      </c>
      <c r="F58" s="10">
        <v>46</v>
      </c>
      <c r="H58" s="10">
        <v>51</v>
      </c>
      <c r="J58" s="10">
        <v>48</v>
      </c>
      <c r="L58" s="10">
        <v>47</v>
      </c>
      <c r="N58" s="10">
        <v>47</v>
      </c>
    </row>
    <row r="59" spans="1:14" s="10" customFormat="1" ht="12.75">
      <c r="A59" s="10" t="s">
        <v>95</v>
      </c>
      <c r="B59" s="11"/>
      <c r="D59" s="10">
        <v>67</v>
      </c>
      <c r="F59" s="10">
        <v>75</v>
      </c>
      <c r="H59" s="10">
        <v>71</v>
      </c>
      <c r="J59" s="10">
        <v>62</v>
      </c>
      <c r="L59" s="10">
        <v>52</v>
      </c>
      <c r="N59" s="10">
        <v>48</v>
      </c>
    </row>
    <row r="60" spans="1:14" ht="12.75">
      <c r="A60" s="1" t="s">
        <v>18</v>
      </c>
      <c r="B60" s="6">
        <v>330</v>
      </c>
      <c r="D60" s="10">
        <v>429</v>
      </c>
      <c r="F60" s="10">
        <v>408</v>
      </c>
      <c r="H60" s="10">
        <v>389</v>
      </c>
      <c r="J60" s="10">
        <v>421</v>
      </c>
      <c r="L60" s="10">
        <v>363</v>
      </c>
      <c r="N60" s="10">
        <v>311</v>
      </c>
    </row>
    <row r="61" spans="1:14" ht="12.75">
      <c r="A61" s="20" t="s">
        <v>132</v>
      </c>
      <c r="B61" s="6"/>
      <c r="D61" s="9">
        <f>+D62+D63</f>
        <v>197</v>
      </c>
      <c r="F61" s="9">
        <f>+F62+F63</f>
        <v>208</v>
      </c>
      <c r="H61" s="9">
        <f>+H62+H63</f>
        <v>185</v>
      </c>
      <c r="J61" s="9">
        <f>+J62+J63</f>
        <v>170</v>
      </c>
      <c r="L61" s="9">
        <f>+L62+L63</f>
        <v>167</v>
      </c>
      <c r="N61" s="9">
        <f>+N62+N63</f>
        <v>169</v>
      </c>
    </row>
    <row r="62" spans="1:14" ht="12.75">
      <c r="A62" t="s">
        <v>133</v>
      </c>
      <c r="B62" s="6"/>
      <c r="D62" s="1">
        <v>188</v>
      </c>
      <c r="F62" s="1">
        <v>198</v>
      </c>
      <c r="H62" s="1">
        <v>178</v>
      </c>
      <c r="J62" s="1">
        <v>158</v>
      </c>
      <c r="L62" s="1">
        <v>151</v>
      </c>
      <c r="N62" s="1">
        <v>158</v>
      </c>
    </row>
    <row r="63" spans="1:14" ht="12.75">
      <c r="A63" t="s">
        <v>134</v>
      </c>
      <c r="B63" s="6"/>
      <c r="D63" s="1">
        <v>9</v>
      </c>
      <c r="F63" s="1">
        <v>10</v>
      </c>
      <c r="H63" s="1">
        <v>7</v>
      </c>
      <c r="J63" s="1">
        <v>12</v>
      </c>
      <c r="L63" s="1">
        <v>16</v>
      </c>
      <c r="N63" s="1">
        <v>11</v>
      </c>
    </row>
    <row r="64" spans="1:14" ht="12.75">
      <c r="A64" t="s">
        <v>146</v>
      </c>
      <c r="B64" s="6"/>
      <c r="H64" s="1">
        <v>1</v>
      </c>
      <c r="J64" s="1">
        <v>0</v>
      </c>
      <c r="L64" s="1">
        <v>0</v>
      </c>
      <c r="N64" s="1">
        <v>0</v>
      </c>
    </row>
    <row r="65" spans="1:14" s="8" customFormat="1" ht="12.75">
      <c r="A65" s="8" t="s">
        <v>67</v>
      </c>
      <c r="B65" s="9">
        <f>B66+B67+B70</f>
        <v>89</v>
      </c>
      <c r="D65" s="9">
        <f>D66+D67+D70+D68</f>
        <v>179</v>
      </c>
      <c r="F65" s="9">
        <f>F66+F67+F70+F68</f>
        <v>211</v>
      </c>
      <c r="H65" s="9">
        <f>SUM(H66:H70)</f>
        <v>230</v>
      </c>
      <c r="J65" s="9">
        <f>SUM(J66:J70)</f>
        <v>205</v>
      </c>
      <c r="L65" s="9">
        <f>SUM(L66:L70)</f>
        <v>215</v>
      </c>
      <c r="N65" s="9">
        <f>SUM(N66:N70)</f>
        <v>221</v>
      </c>
    </row>
    <row r="66" spans="1:14" s="10" customFormat="1" ht="12.75">
      <c r="A66" s="10" t="s">
        <v>12</v>
      </c>
      <c r="B66" s="11">
        <v>13</v>
      </c>
      <c r="D66" s="10">
        <v>20</v>
      </c>
      <c r="F66" s="10">
        <v>24</v>
      </c>
      <c r="H66" s="10">
        <v>28</v>
      </c>
      <c r="J66" s="10">
        <v>22</v>
      </c>
      <c r="L66" s="10">
        <v>21</v>
      </c>
      <c r="N66" s="10">
        <v>20</v>
      </c>
    </row>
    <row r="67" spans="1:14" s="10" customFormat="1" ht="12.75">
      <c r="A67" s="10" t="s">
        <v>13</v>
      </c>
      <c r="B67" s="11">
        <v>8</v>
      </c>
      <c r="D67" s="10">
        <v>21</v>
      </c>
      <c r="F67" s="10">
        <v>24</v>
      </c>
      <c r="H67" s="10">
        <v>17</v>
      </c>
      <c r="J67" s="10">
        <v>22</v>
      </c>
      <c r="L67" s="10">
        <v>26</v>
      </c>
      <c r="N67" s="10">
        <v>36</v>
      </c>
    </row>
    <row r="68" spans="1:14" s="10" customFormat="1" ht="12.75">
      <c r="A68" s="10" t="s">
        <v>140</v>
      </c>
      <c r="B68" s="11"/>
      <c r="D68" s="10">
        <v>19</v>
      </c>
      <c r="F68" s="10">
        <v>40</v>
      </c>
      <c r="H68" s="10">
        <v>65</v>
      </c>
      <c r="J68" s="10">
        <v>65</v>
      </c>
      <c r="L68" s="10">
        <v>65</v>
      </c>
      <c r="N68" s="10">
        <v>65</v>
      </c>
    </row>
    <row r="69" spans="1:14" s="10" customFormat="1" ht="12.75">
      <c r="A69" s="22" t="s">
        <v>145</v>
      </c>
      <c r="B69" s="11"/>
      <c r="H69" s="22">
        <v>1</v>
      </c>
      <c r="J69" s="22">
        <v>0</v>
      </c>
      <c r="L69" s="22">
        <v>0</v>
      </c>
      <c r="N69" s="22">
        <v>0</v>
      </c>
    </row>
    <row r="70" spans="1:14" s="10" customFormat="1" ht="12.75">
      <c r="A70" s="10" t="s">
        <v>14</v>
      </c>
      <c r="B70" s="11">
        <v>68</v>
      </c>
      <c r="D70" s="10">
        <v>119</v>
      </c>
      <c r="F70" s="10">
        <v>123</v>
      </c>
      <c r="H70" s="10">
        <v>119</v>
      </c>
      <c r="J70" s="10">
        <v>96</v>
      </c>
      <c r="L70" s="10">
        <v>103</v>
      </c>
      <c r="N70" s="10">
        <v>100</v>
      </c>
    </row>
    <row r="71" spans="1:14" s="8" customFormat="1" ht="12.75">
      <c r="A71" s="8" t="s">
        <v>19</v>
      </c>
      <c r="B71" s="9">
        <f>+B72+B73</f>
        <v>80</v>
      </c>
      <c r="D71" s="9">
        <f>+D72+D73</f>
        <v>276</v>
      </c>
      <c r="F71" s="9">
        <f>+F72+F73</f>
        <v>287</v>
      </c>
      <c r="H71" s="9">
        <f>+H72+H73</f>
        <v>285</v>
      </c>
      <c r="J71" s="9">
        <f>+J72+J73</f>
        <v>312</v>
      </c>
      <c r="L71" s="9">
        <f>+L72+L73</f>
        <v>322</v>
      </c>
      <c r="N71" s="9">
        <f>+N72+N73</f>
        <v>350</v>
      </c>
    </row>
    <row r="72" spans="1:14" ht="12.75">
      <c r="A72" s="1" t="s">
        <v>116</v>
      </c>
      <c r="B72" s="6">
        <v>80</v>
      </c>
      <c r="D72" s="10">
        <v>227</v>
      </c>
      <c r="F72" s="10">
        <v>240</v>
      </c>
      <c r="H72" s="10">
        <v>242</v>
      </c>
      <c r="J72" s="10">
        <v>263</v>
      </c>
      <c r="L72" s="10">
        <v>255</v>
      </c>
      <c r="N72" s="10">
        <v>259</v>
      </c>
    </row>
    <row r="73" spans="1:14" ht="12.75">
      <c r="A73" s="1" t="s">
        <v>117</v>
      </c>
      <c r="B73" s="6"/>
      <c r="D73" s="10">
        <v>49</v>
      </c>
      <c r="F73" s="10">
        <v>47</v>
      </c>
      <c r="H73" s="10">
        <v>43</v>
      </c>
      <c r="J73" s="10">
        <v>49</v>
      </c>
      <c r="L73" s="10">
        <v>67</v>
      </c>
      <c r="N73" s="10">
        <v>91</v>
      </c>
    </row>
    <row r="74" spans="1:2" s="8" customFormat="1" ht="12.75">
      <c r="A74" s="8" t="s">
        <v>20</v>
      </c>
      <c r="B74" s="9">
        <f>+B75+B76</f>
        <v>71</v>
      </c>
    </row>
    <row r="75" spans="1:2" s="10" customFormat="1" ht="12.75">
      <c r="A75" s="10" t="s">
        <v>21</v>
      </c>
      <c r="B75" s="11">
        <v>43</v>
      </c>
    </row>
    <row r="76" spans="1:2" s="10" customFormat="1" ht="12.75">
      <c r="A76" s="10" t="s">
        <v>22</v>
      </c>
      <c r="B76" s="11">
        <v>28</v>
      </c>
    </row>
    <row r="77" spans="1:2" s="10" customFormat="1" ht="12.75">
      <c r="A77" s="10" t="s">
        <v>81</v>
      </c>
      <c r="B77" s="11"/>
    </row>
    <row r="78" spans="1:14" ht="12.75">
      <c r="A78" s="1" t="s">
        <v>23</v>
      </c>
      <c r="B78" s="6">
        <v>29</v>
      </c>
      <c r="D78" s="1">
        <v>43</v>
      </c>
      <c r="F78" s="1">
        <v>51</v>
      </c>
      <c r="H78" s="1">
        <v>37</v>
      </c>
      <c r="J78" s="1">
        <v>38</v>
      </c>
      <c r="L78" s="1">
        <v>40</v>
      </c>
      <c r="N78" s="1">
        <v>39</v>
      </c>
    </row>
    <row r="79" spans="1:14" ht="12.75">
      <c r="A79" s="1" t="s">
        <v>84</v>
      </c>
      <c r="B79" s="6">
        <v>19</v>
      </c>
      <c r="D79" s="1">
        <v>73</v>
      </c>
      <c r="F79" s="1">
        <v>87</v>
      </c>
      <c r="H79" s="1">
        <v>86</v>
      </c>
      <c r="J79" s="1">
        <v>86</v>
      </c>
      <c r="L79" s="1">
        <v>70</v>
      </c>
      <c r="N79" s="1">
        <v>66</v>
      </c>
    </row>
    <row r="80" spans="1:14" ht="12.75">
      <c r="A80" s="1" t="s">
        <v>24</v>
      </c>
      <c r="B80" s="6">
        <v>293</v>
      </c>
      <c r="D80" s="1">
        <v>458</v>
      </c>
      <c r="F80" s="1">
        <v>434</v>
      </c>
      <c r="H80" s="1">
        <v>447</v>
      </c>
      <c r="J80" s="1">
        <v>442</v>
      </c>
      <c r="L80" s="1">
        <v>409</v>
      </c>
      <c r="N80" s="1">
        <v>430</v>
      </c>
    </row>
    <row r="81" spans="1:14" ht="12.75">
      <c r="A81" s="1" t="s">
        <v>25</v>
      </c>
      <c r="B81" s="6">
        <v>633</v>
      </c>
      <c r="D81" s="1">
        <v>934</v>
      </c>
      <c r="F81" s="1">
        <v>942</v>
      </c>
      <c r="H81" s="1">
        <v>1003</v>
      </c>
      <c r="J81" s="1">
        <v>1066</v>
      </c>
      <c r="L81" s="1">
        <v>1052</v>
      </c>
      <c r="N81" s="1">
        <v>1099</v>
      </c>
    </row>
    <row r="82" spans="1:14" ht="12.75">
      <c r="A82" s="1" t="s">
        <v>26</v>
      </c>
      <c r="B82" s="6">
        <v>46</v>
      </c>
      <c r="D82" s="1">
        <v>52</v>
      </c>
      <c r="F82" s="1">
        <v>46</v>
      </c>
      <c r="H82" s="1">
        <v>45</v>
      </c>
      <c r="J82" s="1">
        <v>43</v>
      </c>
      <c r="L82" s="1">
        <v>41</v>
      </c>
      <c r="N82" s="1">
        <v>39</v>
      </c>
    </row>
    <row r="83" spans="1:14" s="10" customFormat="1" ht="12.75">
      <c r="A83" s="10" t="s">
        <v>139</v>
      </c>
      <c r="B83" s="11">
        <v>200</v>
      </c>
      <c r="D83" s="21">
        <v>297</v>
      </c>
      <c r="F83" s="21">
        <v>366</v>
      </c>
      <c r="H83" s="21">
        <v>362</v>
      </c>
      <c r="J83" s="21">
        <v>367</v>
      </c>
      <c r="L83" s="21">
        <v>371</v>
      </c>
      <c r="N83" s="21">
        <v>334</v>
      </c>
    </row>
    <row r="84" spans="2:12" ht="12.75">
      <c r="B84" s="12"/>
      <c r="L84" s="1"/>
    </row>
    <row r="85" ht="12.75">
      <c r="L85" s="1"/>
    </row>
    <row r="86" spans="1:14" ht="12.75">
      <c r="A86" s="4" t="s">
        <v>29</v>
      </c>
      <c r="B86" s="5" t="e">
        <f>+B88+B89+B90+B93+#REF!+B94+B95+B96+B97+B101</f>
        <v>#REF!</v>
      </c>
      <c r="D86" s="7">
        <f>+D88+D89+D90+D91+D93+D94+D95+D96+D97+D101</f>
        <v>2697</v>
      </c>
      <c r="F86" s="7">
        <f>+F88+F89+F90+F91+F93+F94+F95+F96+F97+F101+F92</f>
        <v>2768</v>
      </c>
      <c r="H86" s="7">
        <f>+H88+H89+H90+H91+H93+H94+H95+H96+H97+H101+H92</f>
        <v>2928</v>
      </c>
      <c r="J86" s="7">
        <f>+J88+J89+J90+J91+J93+J94+J95+J96+J97+J101+J92</f>
        <v>3105</v>
      </c>
      <c r="L86" s="7">
        <f>+L88+L89+L90+L91+L93+L94+L95+L96+L97+L101+L92</f>
        <v>3351</v>
      </c>
      <c r="N86" s="7">
        <f>+N88+N89+N90+N91+N93+N94+N95+N96+N97+N101+N92</f>
        <v>3543</v>
      </c>
    </row>
    <row r="87" spans="2:12" ht="12.75">
      <c r="B87" s="6"/>
      <c r="L87" s="1"/>
    </row>
    <row r="88" spans="1:14" ht="12.75">
      <c r="A88" s="1" t="s">
        <v>63</v>
      </c>
      <c r="B88" s="6">
        <v>146</v>
      </c>
      <c r="D88" s="1">
        <v>254</v>
      </c>
      <c r="F88" s="1">
        <v>226</v>
      </c>
      <c r="H88" s="1">
        <v>236</v>
      </c>
      <c r="J88" s="1">
        <v>271</v>
      </c>
      <c r="L88" s="1">
        <v>277</v>
      </c>
      <c r="N88" s="1">
        <v>318</v>
      </c>
    </row>
    <row r="89" spans="1:14" ht="12.75">
      <c r="A89" s="1" t="s">
        <v>30</v>
      </c>
      <c r="B89" s="6">
        <v>1534</v>
      </c>
      <c r="D89" s="1">
        <v>1038</v>
      </c>
      <c r="F89" s="1">
        <v>1081</v>
      </c>
      <c r="H89" s="1">
        <v>1180</v>
      </c>
      <c r="J89" s="1">
        <v>1286</v>
      </c>
      <c r="L89" s="1">
        <v>1352</v>
      </c>
      <c r="N89" s="1">
        <v>1435</v>
      </c>
    </row>
    <row r="90" spans="1:14" ht="12.75">
      <c r="A90" s="1" t="s">
        <v>78</v>
      </c>
      <c r="B90" s="6">
        <v>16</v>
      </c>
      <c r="D90" s="1">
        <v>61</v>
      </c>
      <c r="F90" s="1">
        <v>60</v>
      </c>
      <c r="H90" s="1">
        <v>74</v>
      </c>
      <c r="J90" s="1">
        <v>67</v>
      </c>
      <c r="L90" s="1">
        <v>63</v>
      </c>
      <c r="N90" s="1">
        <v>96</v>
      </c>
    </row>
    <row r="91" spans="1:14" ht="12.75">
      <c r="A91" s="1" t="s">
        <v>119</v>
      </c>
      <c r="B91" s="6"/>
      <c r="L91" s="1"/>
      <c r="N91" s="1">
        <v>0</v>
      </c>
    </row>
    <row r="92" spans="1:14" ht="12.75">
      <c r="A92" s="1" t="s">
        <v>143</v>
      </c>
      <c r="B92" s="6"/>
      <c r="F92" s="1">
        <v>1</v>
      </c>
      <c r="H92" s="1">
        <v>1</v>
      </c>
      <c r="J92" s="1">
        <v>0</v>
      </c>
      <c r="L92" s="1">
        <v>0</v>
      </c>
      <c r="N92" s="1">
        <v>0</v>
      </c>
    </row>
    <row r="93" spans="1:14" ht="12.75">
      <c r="A93" s="1" t="s">
        <v>31</v>
      </c>
      <c r="B93" s="6">
        <v>191</v>
      </c>
      <c r="D93" s="1">
        <v>372</v>
      </c>
      <c r="F93" s="1">
        <v>433</v>
      </c>
      <c r="H93" s="1">
        <v>386</v>
      </c>
      <c r="J93" s="1">
        <v>347</v>
      </c>
      <c r="L93" s="1">
        <v>383</v>
      </c>
      <c r="N93" s="1">
        <v>351</v>
      </c>
    </row>
    <row r="94" spans="1:14" ht="12.75">
      <c r="A94" s="1" t="s">
        <v>32</v>
      </c>
      <c r="B94" s="6">
        <v>33</v>
      </c>
      <c r="D94" s="1">
        <v>66</v>
      </c>
      <c r="F94" s="1">
        <v>93</v>
      </c>
      <c r="H94" s="1">
        <v>107</v>
      </c>
      <c r="J94" s="1">
        <v>111</v>
      </c>
      <c r="L94" s="1">
        <v>103</v>
      </c>
      <c r="N94" s="1">
        <v>98</v>
      </c>
    </row>
    <row r="95" spans="1:14" ht="12.75">
      <c r="A95" s="1" t="s">
        <v>118</v>
      </c>
      <c r="B95" s="6">
        <v>286</v>
      </c>
      <c r="D95" s="1">
        <v>307</v>
      </c>
      <c r="F95" s="1">
        <v>298</v>
      </c>
      <c r="H95" s="1">
        <v>350</v>
      </c>
      <c r="J95" s="1">
        <v>373</v>
      </c>
      <c r="L95" s="1">
        <v>415</v>
      </c>
      <c r="N95" s="1">
        <v>460</v>
      </c>
    </row>
    <row r="96" spans="1:14" ht="12.75">
      <c r="A96" s="1" t="s">
        <v>33</v>
      </c>
      <c r="B96" s="6">
        <v>214</v>
      </c>
      <c r="D96" s="1">
        <v>246</v>
      </c>
      <c r="F96" s="1">
        <v>221</v>
      </c>
      <c r="H96" s="1">
        <v>211</v>
      </c>
      <c r="J96" s="1">
        <v>226</v>
      </c>
      <c r="L96" s="1">
        <v>241</v>
      </c>
      <c r="N96" s="1">
        <v>253</v>
      </c>
    </row>
    <row r="97" spans="1:14" s="8" customFormat="1" ht="12.75">
      <c r="A97" s="8" t="s">
        <v>71</v>
      </c>
      <c r="B97" s="9">
        <f>+B99+B98</f>
        <v>308</v>
      </c>
      <c r="D97" s="9">
        <f>+D99+D98</f>
        <v>89</v>
      </c>
      <c r="F97" s="9">
        <f>+F99+F98+F100</f>
        <v>102</v>
      </c>
      <c r="H97" s="9">
        <f>+H99+H98+H100</f>
        <v>116</v>
      </c>
      <c r="J97" s="9">
        <f>+J99+J98+J100</f>
        <v>130</v>
      </c>
      <c r="L97" s="9">
        <f>+L99+L98+L100</f>
        <v>145</v>
      </c>
      <c r="N97" s="9">
        <f>+N99+N98+N100</f>
        <v>168</v>
      </c>
    </row>
    <row r="98" spans="1:14" s="10" customFormat="1" ht="12.75">
      <c r="A98" s="10" t="s">
        <v>102</v>
      </c>
      <c r="B98" s="11">
        <v>30</v>
      </c>
      <c r="D98" s="21">
        <v>33</v>
      </c>
      <c r="F98" s="21">
        <v>42</v>
      </c>
      <c r="H98" s="21">
        <v>1</v>
      </c>
      <c r="J98" s="21">
        <v>0</v>
      </c>
      <c r="L98" s="21">
        <v>0</v>
      </c>
      <c r="N98" s="21">
        <v>0</v>
      </c>
    </row>
    <row r="99" spans="1:14" s="10" customFormat="1" ht="12.75">
      <c r="A99" s="10" t="s">
        <v>103</v>
      </c>
      <c r="B99" s="11">
        <v>278</v>
      </c>
      <c r="D99" s="21">
        <v>56</v>
      </c>
      <c r="F99" s="21">
        <v>58</v>
      </c>
      <c r="H99" s="21">
        <v>65</v>
      </c>
      <c r="J99" s="21">
        <v>80</v>
      </c>
      <c r="L99" s="21">
        <v>91</v>
      </c>
      <c r="N99" s="21">
        <v>96</v>
      </c>
    </row>
    <row r="100" spans="1:14" s="10" customFormat="1" ht="12.75">
      <c r="A100" s="10" t="s">
        <v>144</v>
      </c>
      <c r="F100" s="21">
        <v>2</v>
      </c>
      <c r="H100" s="21">
        <v>50</v>
      </c>
      <c r="J100" s="21">
        <v>50</v>
      </c>
      <c r="L100" s="21">
        <v>54</v>
      </c>
      <c r="N100" s="21">
        <v>72</v>
      </c>
    </row>
    <row r="101" spans="1:14" s="8" customFormat="1" ht="12.75">
      <c r="A101" s="8" t="s">
        <v>34</v>
      </c>
      <c r="B101" s="9">
        <v>263</v>
      </c>
      <c r="D101" s="9">
        <f>+D102+D103</f>
        <v>264</v>
      </c>
      <c r="F101" s="9">
        <f>+F102+F103</f>
        <v>253</v>
      </c>
      <c r="H101" s="9">
        <f>+H102+H103</f>
        <v>267</v>
      </c>
      <c r="J101" s="9">
        <f>+J102+J103</f>
        <v>294</v>
      </c>
      <c r="L101" s="9">
        <f>+L102+L103</f>
        <v>372</v>
      </c>
      <c r="N101" s="9">
        <f>+N102+N103</f>
        <v>364</v>
      </c>
    </row>
    <row r="102" spans="1:14" s="10" customFormat="1" ht="12.75">
      <c r="A102" s="10" t="s">
        <v>35</v>
      </c>
      <c r="B102" s="11">
        <v>72</v>
      </c>
      <c r="D102" s="21">
        <v>77</v>
      </c>
      <c r="F102" s="21">
        <v>73</v>
      </c>
      <c r="H102" s="21">
        <v>79</v>
      </c>
      <c r="J102" s="21">
        <v>66</v>
      </c>
      <c r="L102" s="21">
        <v>63</v>
      </c>
      <c r="N102" s="21">
        <v>48</v>
      </c>
    </row>
    <row r="103" spans="1:14" s="10" customFormat="1" ht="12.75">
      <c r="A103" s="10" t="s">
        <v>36</v>
      </c>
      <c r="B103" s="11">
        <v>191</v>
      </c>
      <c r="D103" s="21">
        <v>187</v>
      </c>
      <c r="F103" s="21">
        <v>180</v>
      </c>
      <c r="H103" s="21">
        <v>188</v>
      </c>
      <c r="J103" s="21">
        <v>228</v>
      </c>
      <c r="L103" s="21">
        <v>309</v>
      </c>
      <c r="N103" s="21">
        <v>316</v>
      </c>
    </row>
    <row r="104" s="10" customFormat="1" ht="12.75">
      <c r="B104" s="11"/>
    </row>
    <row r="105" s="10" customFormat="1" ht="12.75">
      <c r="B105" s="11"/>
    </row>
    <row r="106" spans="1:14" ht="12.75">
      <c r="A106" s="8" t="s">
        <v>100</v>
      </c>
      <c r="B106" s="7">
        <f>+B108+B109+B110+B111</f>
        <v>589</v>
      </c>
      <c r="D106" s="7">
        <f>+D108+D109+D110+D111</f>
        <v>783</v>
      </c>
      <c r="F106" s="7">
        <f>+F108+F109+F110+F111</f>
        <v>890</v>
      </c>
      <c r="H106" s="7">
        <f>+H108+H109+H110+H111</f>
        <v>912</v>
      </c>
      <c r="J106" s="7">
        <f>+J108+J109+J110+J111</f>
        <v>1020</v>
      </c>
      <c r="L106" s="7">
        <f>+L108+L109+L110+L111</f>
        <v>1222</v>
      </c>
      <c r="N106" s="7">
        <f>+N108+N109+N110+N111</f>
        <v>1425</v>
      </c>
    </row>
    <row r="107" spans="2:12" ht="12.75">
      <c r="B107" s="6"/>
      <c r="L107" s="1"/>
    </row>
    <row r="108" spans="1:14" ht="12.75">
      <c r="A108" s="1" t="s">
        <v>79</v>
      </c>
      <c r="B108" s="6">
        <v>1</v>
      </c>
      <c r="C108" s="1" t="s">
        <v>62</v>
      </c>
      <c r="D108" s="1">
        <v>0</v>
      </c>
      <c r="F108" s="1">
        <v>0</v>
      </c>
      <c r="H108" s="1">
        <v>0</v>
      </c>
      <c r="J108" s="1">
        <v>0</v>
      </c>
      <c r="L108" s="1">
        <v>0</v>
      </c>
      <c r="N108" s="1">
        <v>0</v>
      </c>
    </row>
    <row r="109" spans="1:14" ht="12.75">
      <c r="A109" s="1" t="s">
        <v>73</v>
      </c>
      <c r="B109" s="6">
        <v>6</v>
      </c>
      <c r="D109" s="1">
        <v>0</v>
      </c>
      <c r="F109" s="1">
        <v>0</v>
      </c>
      <c r="H109" s="1">
        <v>0</v>
      </c>
      <c r="J109" s="1">
        <v>0</v>
      </c>
      <c r="L109" s="1">
        <v>0</v>
      </c>
      <c r="N109" s="1">
        <v>0</v>
      </c>
    </row>
    <row r="110" spans="1:14" ht="12.75">
      <c r="A110" s="1" t="s">
        <v>48</v>
      </c>
      <c r="B110" s="6">
        <v>552</v>
      </c>
      <c r="D110" s="1">
        <v>485</v>
      </c>
      <c r="F110" s="1">
        <v>557</v>
      </c>
      <c r="H110" s="1">
        <v>595</v>
      </c>
      <c r="J110" s="1">
        <v>696</v>
      </c>
      <c r="L110" s="1">
        <v>874</v>
      </c>
      <c r="N110" s="1">
        <v>1425</v>
      </c>
    </row>
    <row r="111" spans="1:14" ht="12.75">
      <c r="A111" s="1" t="s">
        <v>80</v>
      </c>
      <c r="B111" s="6">
        <v>30</v>
      </c>
      <c r="C111" s="13" t="s">
        <v>62</v>
      </c>
      <c r="D111" s="1">
        <v>298</v>
      </c>
      <c r="F111" s="1">
        <v>333</v>
      </c>
      <c r="H111" s="1">
        <v>317</v>
      </c>
      <c r="J111" s="1">
        <v>324</v>
      </c>
      <c r="L111" s="1">
        <v>348</v>
      </c>
      <c r="N111" s="1">
        <v>0</v>
      </c>
    </row>
    <row r="112" s="10" customFormat="1" ht="12.75">
      <c r="B112" s="11"/>
    </row>
    <row r="113" spans="2:12" ht="12.75">
      <c r="B113" s="6"/>
      <c r="L113" s="1"/>
    </row>
    <row r="114" spans="1:14" ht="12.75">
      <c r="A114" s="4" t="s">
        <v>37</v>
      </c>
      <c r="B114" s="5">
        <f>+B116+B117+B119+B120+B121+B122+B123+B124</f>
        <v>1334</v>
      </c>
      <c r="D114" s="7">
        <f>+D116+D117+D119+D120+D121+D122+D123+D124+D118</f>
        <v>1185</v>
      </c>
      <c r="F114" s="7">
        <f>+F116+F117+F119+F120+F121+F122+F123+F124+F118</f>
        <v>1141</v>
      </c>
      <c r="H114" s="7">
        <f>+H116+H117+H119+H120+H121+H122+H123+H124+H118</f>
        <v>1072</v>
      </c>
      <c r="J114" s="7">
        <f>+J116+J117+J119+J120+J121+J122+J123+J124+J118</f>
        <v>1073</v>
      </c>
      <c r="L114" s="7">
        <f>+L116+L117+L119+L120+L121+L122+L123+L124+L118</f>
        <v>1018</v>
      </c>
      <c r="N114" s="7">
        <f>+N116+N117+N119+N120+N121+N122+N123+N124+N118</f>
        <v>935</v>
      </c>
    </row>
    <row r="115" spans="2:12" ht="12.75">
      <c r="B115" s="6"/>
      <c r="L115" s="1"/>
    </row>
    <row r="116" spans="1:14" ht="12.75">
      <c r="A116" s="1" t="s">
        <v>38</v>
      </c>
      <c r="B116" s="6">
        <v>383</v>
      </c>
      <c r="D116" s="1">
        <v>0</v>
      </c>
      <c r="F116" s="1">
        <v>0</v>
      </c>
      <c r="H116" s="1">
        <v>0</v>
      </c>
      <c r="J116" s="1">
        <v>0</v>
      </c>
      <c r="L116" s="1">
        <v>0</v>
      </c>
      <c r="N116" s="1">
        <v>0</v>
      </c>
    </row>
    <row r="117" spans="1:14" ht="12.75">
      <c r="A117" s="1" t="s">
        <v>106</v>
      </c>
      <c r="B117" s="6">
        <v>1</v>
      </c>
      <c r="D117" s="1">
        <v>0</v>
      </c>
      <c r="F117" s="1">
        <v>0</v>
      </c>
      <c r="H117" s="1">
        <v>0</v>
      </c>
      <c r="J117" s="1">
        <v>0</v>
      </c>
      <c r="L117" s="1">
        <v>0</v>
      </c>
      <c r="N117" s="1">
        <v>0</v>
      </c>
    </row>
    <row r="118" spans="1:14" ht="12.75">
      <c r="A118" s="1" t="s">
        <v>136</v>
      </c>
      <c r="B118" s="6"/>
      <c r="D118" s="1">
        <v>65</v>
      </c>
      <c r="F118" s="1">
        <v>60</v>
      </c>
      <c r="H118" s="1">
        <v>57</v>
      </c>
      <c r="J118" s="1">
        <v>51</v>
      </c>
      <c r="L118" s="1">
        <v>54</v>
      </c>
      <c r="N118" s="1">
        <v>54</v>
      </c>
    </row>
    <row r="119" spans="1:14" ht="12.75">
      <c r="A119" s="1" t="s">
        <v>39</v>
      </c>
      <c r="B119" s="6">
        <v>447</v>
      </c>
      <c r="D119" s="1">
        <v>336</v>
      </c>
      <c r="F119" s="1">
        <v>295</v>
      </c>
      <c r="H119" s="1">
        <v>262</v>
      </c>
      <c r="J119" s="1">
        <v>249</v>
      </c>
      <c r="L119" s="1">
        <v>252</v>
      </c>
      <c r="N119" s="1">
        <v>231</v>
      </c>
    </row>
    <row r="120" spans="1:14" ht="12.75">
      <c r="A120" s="1" t="s">
        <v>40</v>
      </c>
      <c r="B120" s="6">
        <v>48</v>
      </c>
      <c r="D120" s="1">
        <v>68</v>
      </c>
      <c r="F120" s="1">
        <v>49</v>
      </c>
      <c r="H120" s="1">
        <v>35</v>
      </c>
      <c r="J120" s="1">
        <v>46</v>
      </c>
      <c r="L120" s="1">
        <v>41</v>
      </c>
      <c r="N120" s="1">
        <v>52</v>
      </c>
    </row>
    <row r="121" spans="1:14" ht="12.75">
      <c r="A121" s="1" t="s">
        <v>41</v>
      </c>
      <c r="B121" s="6">
        <v>48</v>
      </c>
      <c r="D121" s="1">
        <v>56</v>
      </c>
      <c r="F121" s="1">
        <v>55</v>
      </c>
      <c r="H121" s="1">
        <v>74</v>
      </c>
      <c r="J121" s="1">
        <v>54</v>
      </c>
      <c r="L121" s="1">
        <v>47</v>
      </c>
      <c r="N121" s="1">
        <v>48</v>
      </c>
    </row>
    <row r="122" spans="1:14" ht="12.75">
      <c r="A122" s="1" t="s">
        <v>107</v>
      </c>
      <c r="B122" s="6">
        <v>28</v>
      </c>
      <c r="D122" s="1">
        <v>84</v>
      </c>
      <c r="F122" s="1">
        <v>89</v>
      </c>
      <c r="H122" s="1">
        <v>80</v>
      </c>
      <c r="J122" s="1">
        <v>53</v>
      </c>
      <c r="L122" s="1">
        <v>73</v>
      </c>
      <c r="N122" s="1">
        <v>59</v>
      </c>
    </row>
    <row r="123" spans="1:14" ht="12.75">
      <c r="A123" s="1" t="s">
        <v>44</v>
      </c>
      <c r="B123" s="6">
        <v>239</v>
      </c>
      <c r="D123" s="1">
        <v>446</v>
      </c>
      <c r="F123" s="1">
        <v>414</v>
      </c>
      <c r="H123" s="1">
        <v>375</v>
      </c>
      <c r="J123" s="1">
        <v>403</v>
      </c>
      <c r="L123" s="1">
        <v>358</v>
      </c>
      <c r="N123" s="1">
        <v>311</v>
      </c>
    </row>
    <row r="124" spans="1:14" s="8" customFormat="1" ht="12.75">
      <c r="A124" s="8" t="s">
        <v>93</v>
      </c>
      <c r="B124" s="9">
        <f>+B125+B126</f>
        <v>140</v>
      </c>
      <c r="D124" s="9">
        <f>+D125+D126+D127</f>
        <v>130</v>
      </c>
      <c r="F124" s="9">
        <f>+F125+F126+F127</f>
        <v>179</v>
      </c>
      <c r="H124" s="9">
        <f>+H125+H126+H127</f>
        <v>189</v>
      </c>
      <c r="J124" s="9">
        <f>+J125+J126+J127</f>
        <v>217</v>
      </c>
      <c r="L124" s="9">
        <f>+L125+L126+L127</f>
        <v>193</v>
      </c>
      <c r="N124" s="9">
        <f>+N125+N126+N127</f>
        <v>180</v>
      </c>
    </row>
    <row r="125" spans="1:14" s="10" customFormat="1" ht="12.75">
      <c r="A125" s="10" t="s">
        <v>42</v>
      </c>
      <c r="B125" s="11">
        <v>96</v>
      </c>
      <c r="D125" s="21">
        <v>42</v>
      </c>
      <c r="F125" s="21">
        <v>69</v>
      </c>
      <c r="H125" s="21">
        <v>54</v>
      </c>
      <c r="J125" s="21">
        <v>51</v>
      </c>
      <c r="L125" s="21">
        <v>60</v>
      </c>
      <c r="N125" s="21">
        <v>59</v>
      </c>
    </row>
    <row r="126" spans="1:14" s="10" customFormat="1" ht="12.75">
      <c r="A126" s="10" t="s">
        <v>43</v>
      </c>
      <c r="B126" s="11">
        <v>44</v>
      </c>
      <c r="D126" s="21">
        <v>79</v>
      </c>
      <c r="F126" s="21">
        <v>79</v>
      </c>
      <c r="H126" s="21">
        <v>91</v>
      </c>
      <c r="J126" s="21">
        <v>111</v>
      </c>
      <c r="L126" s="21">
        <v>89</v>
      </c>
      <c r="N126" s="21">
        <v>81</v>
      </c>
    </row>
    <row r="127" spans="1:14" s="10" customFormat="1" ht="12.75">
      <c r="A127" s="10" t="s">
        <v>141</v>
      </c>
      <c r="B127" s="11"/>
      <c r="D127" s="21">
        <v>9</v>
      </c>
      <c r="F127" s="21">
        <v>31</v>
      </c>
      <c r="H127" s="21">
        <v>44</v>
      </c>
      <c r="J127" s="21">
        <v>55</v>
      </c>
      <c r="L127" s="21">
        <v>44</v>
      </c>
      <c r="N127" s="21">
        <v>40</v>
      </c>
    </row>
    <row r="128" ht="12.75">
      <c r="L128" s="1"/>
    </row>
    <row r="129" ht="12.75">
      <c r="L129" s="1"/>
    </row>
    <row r="130" spans="1:14" ht="12.75">
      <c r="A130" s="4" t="s">
        <v>45</v>
      </c>
      <c r="B130" s="5" t="e">
        <f>+#REF!+B133+B134+B135+B138+B145</f>
        <v>#REF!</v>
      </c>
      <c r="D130" s="5">
        <f>+D133+D134+D135+D138+D145+D132</f>
        <v>2475</v>
      </c>
      <c r="F130" s="5">
        <f>+F133+F134+F135+F138+F145+F132</f>
        <v>2313</v>
      </c>
      <c r="H130" s="5">
        <f>+H133+H134+H135+H138+H145+H132</f>
        <v>2367</v>
      </c>
      <c r="J130" s="5">
        <f>+J133+J134+J135+J138+J145+J132</f>
        <v>2453</v>
      </c>
      <c r="L130" s="5">
        <f>+L133+L134+L135+L138+L145+L132</f>
        <v>2501</v>
      </c>
      <c r="N130" s="5">
        <f>+N133+N134+N135+N138+N145+N132</f>
        <v>2700</v>
      </c>
    </row>
    <row r="131" ht="12.75">
      <c r="L131" s="1"/>
    </row>
    <row r="132" spans="1:14" ht="12.75">
      <c r="A132" s="1" t="s">
        <v>137</v>
      </c>
      <c r="B132" s="6"/>
      <c r="D132" s="1">
        <v>64</v>
      </c>
      <c r="F132" s="1">
        <v>72</v>
      </c>
      <c r="H132" s="1">
        <v>90</v>
      </c>
      <c r="J132" s="1">
        <v>116</v>
      </c>
      <c r="L132" s="1">
        <v>121</v>
      </c>
      <c r="N132" s="1">
        <v>155</v>
      </c>
    </row>
    <row r="133" spans="1:14" ht="12.75">
      <c r="A133" s="1" t="s">
        <v>46</v>
      </c>
      <c r="B133" s="6">
        <v>29</v>
      </c>
      <c r="D133" s="1">
        <v>49</v>
      </c>
      <c r="F133" s="1">
        <v>58</v>
      </c>
      <c r="H133" s="1">
        <v>56</v>
      </c>
      <c r="J133" s="1">
        <v>29</v>
      </c>
      <c r="L133" s="1">
        <v>36</v>
      </c>
      <c r="N133" s="1">
        <v>52</v>
      </c>
    </row>
    <row r="134" spans="1:14" ht="12.75">
      <c r="A134" s="1" t="s">
        <v>47</v>
      </c>
      <c r="B134" s="6">
        <v>194</v>
      </c>
      <c r="D134" s="1">
        <v>411</v>
      </c>
      <c r="F134" s="1">
        <v>385</v>
      </c>
      <c r="H134" s="1">
        <v>374</v>
      </c>
      <c r="J134" s="1">
        <v>368</v>
      </c>
      <c r="L134" s="1">
        <v>381</v>
      </c>
      <c r="N134" s="1">
        <v>409</v>
      </c>
    </row>
    <row r="135" spans="1:14" s="8" customFormat="1" ht="12.75">
      <c r="A135" s="8" t="s">
        <v>68</v>
      </c>
      <c r="B135" s="9">
        <f>+B136+B137</f>
        <v>374</v>
      </c>
      <c r="D135" s="9">
        <f>+D136+D137</f>
        <v>426</v>
      </c>
      <c r="F135" s="9">
        <f>+F136+F137</f>
        <v>378</v>
      </c>
      <c r="H135" s="9">
        <f>+H136+H137</f>
        <v>415</v>
      </c>
      <c r="J135" s="9">
        <f>+J136+J137</f>
        <v>440</v>
      </c>
      <c r="L135" s="9">
        <f>+L136+L137</f>
        <v>425</v>
      </c>
      <c r="N135" s="9">
        <f>+N136+N137</f>
        <v>474</v>
      </c>
    </row>
    <row r="136" spans="1:14" s="10" customFormat="1" ht="12.75">
      <c r="A136" s="10" t="s">
        <v>74</v>
      </c>
      <c r="B136" s="11">
        <v>146</v>
      </c>
      <c r="D136" s="10">
        <v>173</v>
      </c>
      <c r="F136" s="10">
        <v>165</v>
      </c>
      <c r="H136" s="10">
        <v>176</v>
      </c>
      <c r="J136" s="10">
        <v>185</v>
      </c>
      <c r="L136" s="10">
        <v>153</v>
      </c>
      <c r="N136" s="10">
        <v>183</v>
      </c>
    </row>
    <row r="137" spans="1:14" s="10" customFormat="1" ht="12.75">
      <c r="A137" s="10" t="s">
        <v>76</v>
      </c>
      <c r="B137" s="11">
        <v>228</v>
      </c>
      <c r="D137" s="10">
        <v>253</v>
      </c>
      <c r="F137" s="10">
        <v>213</v>
      </c>
      <c r="H137" s="10">
        <v>239</v>
      </c>
      <c r="J137" s="10">
        <v>255</v>
      </c>
      <c r="L137" s="10">
        <v>272</v>
      </c>
      <c r="N137" s="10">
        <v>291</v>
      </c>
    </row>
    <row r="138" spans="1:14" s="8" customFormat="1" ht="12.75">
      <c r="A138" s="8" t="s">
        <v>49</v>
      </c>
      <c r="B138" s="9">
        <v>280</v>
      </c>
      <c r="D138" s="9">
        <f>+D140+D142+D143+D144+D139+D141</f>
        <v>814</v>
      </c>
      <c r="F138" s="9">
        <f>+F140+F142+F143+F144+F139+F141</f>
        <v>718</v>
      </c>
      <c r="H138" s="9">
        <f>+H140+H142+H143+H144+H139+H141</f>
        <v>671</v>
      </c>
      <c r="J138" s="9">
        <f>+J140+J142+J143+J144+J139+J141</f>
        <v>650</v>
      </c>
      <c r="L138" s="9">
        <f>+L140+L142+L143+L144+L139+L141</f>
        <v>596</v>
      </c>
      <c r="N138" s="9">
        <f>+N140+N142+N143+N144+N139+N141</f>
        <v>623</v>
      </c>
    </row>
    <row r="139" spans="1:14" ht="12.75">
      <c r="A139" s="1" t="s">
        <v>120</v>
      </c>
      <c r="D139" s="10">
        <v>1</v>
      </c>
      <c r="F139" s="10">
        <v>1</v>
      </c>
      <c r="H139" s="10">
        <v>0</v>
      </c>
      <c r="J139" s="10">
        <v>2</v>
      </c>
      <c r="L139" s="10">
        <v>0</v>
      </c>
      <c r="N139" s="10">
        <v>0</v>
      </c>
    </row>
    <row r="140" spans="1:14" s="10" customFormat="1" ht="12.75">
      <c r="A140" s="10" t="s">
        <v>50</v>
      </c>
      <c r="B140" s="11">
        <v>41</v>
      </c>
      <c r="D140" s="10">
        <v>160</v>
      </c>
      <c r="F140" s="10">
        <v>138</v>
      </c>
      <c r="H140" s="10">
        <v>120</v>
      </c>
      <c r="J140" s="10">
        <v>116</v>
      </c>
      <c r="L140" s="10">
        <v>94</v>
      </c>
      <c r="N140" s="10">
        <v>78</v>
      </c>
    </row>
    <row r="141" spans="1:14" s="10" customFormat="1" ht="12.75">
      <c r="A141" s="10" t="s">
        <v>109</v>
      </c>
      <c r="B141" s="11"/>
      <c r="D141" s="10">
        <v>169</v>
      </c>
      <c r="F141" s="10">
        <v>129</v>
      </c>
      <c r="H141" s="10">
        <v>100</v>
      </c>
      <c r="J141" s="10">
        <v>100</v>
      </c>
      <c r="L141" s="10">
        <v>106</v>
      </c>
      <c r="N141" s="10">
        <v>130</v>
      </c>
    </row>
    <row r="142" spans="1:14" s="10" customFormat="1" ht="12.75">
      <c r="A142" s="10" t="s">
        <v>51</v>
      </c>
      <c r="B142" s="11">
        <v>123</v>
      </c>
      <c r="D142" s="10">
        <v>176</v>
      </c>
      <c r="F142" s="10">
        <v>142</v>
      </c>
      <c r="H142" s="10">
        <v>117</v>
      </c>
      <c r="J142" s="10">
        <v>127</v>
      </c>
      <c r="L142" s="10">
        <v>103</v>
      </c>
      <c r="N142" s="10">
        <v>107</v>
      </c>
    </row>
    <row r="143" spans="1:14" s="10" customFormat="1" ht="12.75">
      <c r="A143" s="10" t="s">
        <v>69</v>
      </c>
      <c r="B143" s="11">
        <v>46</v>
      </c>
      <c r="D143" s="10">
        <v>87</v>
      </c>
      <c r="F143" s="10">
        <v>85</v>
      </c>
      <c r="H143" s="10">
        <v>100</v>
      </c>
      <c r="J143" s="10">
        <v>89</v>
      </c>
      <c r="L143" s="10">
        <v>78</v>
      </c>
      <c r="N143" s="10">
        <v>85</v>
      </c>
    </row>
    <row r="144" spans="1:14" s="10" customFormat="1" ht="12.75">
      <c r="A144" s="10" t="s">
        <v>52</v>
      </c>
      <c r="B144" s="11">
        <v>68</v>
      </c>
      <c r="D144" s="10">
        <v>221</v>
      </c>
      <c r="F144" s="10">
        <v>223</v>
      </c>
      <c r="H144" s="10">
        <v>234</v>
      </c>
      <c r="J144" s="10">
        <v>216</v>
      </c>
      <c r="L144" s="10">
        <v>215</v>
      </c>
      <c r="N144" s="10">
        <v>223</v>
      </c>
    </row>
    <row r="145" spans="1:14" ht="12.75">
      <c r="A145" s="1" t="s">
        <v>108</v>
      </c>
      <c r="B145" s="11">
        <v>308</v>
      </c>
      <c r="D145" s="10">
        <v>711</v>
      </c>
      <c r="F145" s="10">
        <v>702</v>
      </c>
      <c r="H145" s="10">
        <v>761</v>
      </c>
      <c r="J145" s="10">
        <v>850</v>
      </c>
      <c r="L145" s="10">
        <v>942</v>
      </c>
      <c r="N145" s="10">
        <v>987</v>
      </c>
    </row>
    <row r="146" spans="2:12" ht="12.75">
      <c r="B146" s="11"/>
      <c r="L146" s="1"/>
    </row>
    <row r="147" spans="2:12" ht="12.75">
      <c r="B147" s="11"/>
      <c r="L147" s="1"/>
    </row>
    <row r="148" spans="1:14" ht="12.75">
      <c r="A148" s="4" t="s">
        <v>83</v>
      </c>
      <c r="B148" s="5">
        <f>+B150+B156+B163</f>
        <v>915</v>
      </c>
      <c r="C148" s="7"/>
      <c r="D148" s="7">
        <f>+D150+D156+D159+D163</f>
        <v>2278</v>
      </c>
      <c r="F148" s="7">
        <f>+F150+F156+F159+F163</f>
        <v>2155</v>
      </c>
      <c r="H148" s="7">
        <f>+H150+H156+H159+H163</f>
        <v>2331</v>
      </c>
      <c r="J148" s="7">
        <f>+J150+J156+J159+J163</f>
        <v>2476</v>
      </c>
      <c r="L148" s="7">
        <f>+L150+L156+L159+L163</f>
        <v>2613</v>
      </c>
      <c r="N148" s="7">
        <f>+N150+N156+N159+N163</f>
        <v>2665</v>
      </c>
    </row>
    <row r="149" spans="1:12" ht="12.75">
      <c r="A149" s="4"/>
      <c r="L149" s="1"/>
    </row>
    <row r="150" spans="1:14" s="8" customFormat="1" ht="12.75">
      <c r="A150" s="8" t="s">
        <v>85</v>
      </c>
      <c r="B150" s="9">
        <f>+B152+B155</f>
        <v>177</v>
      </c>
      <c r="D150" s="9">
        <f>+D151+D152+D155+D154</f>
        <v>706</v>
      </c>
      <c r="F150" s="9">
        <f>+F151+F152+F155+F154</f>
        <v>772</v>
      </c>
      <c r="H150" s="9">
        <f>SUM(H151:H155)</f>
        <v>933</v>
      </c>
      <c r="J150" s="9">
        <f>SUM(J151:J155)</f>
        <v>1080</v>
      </c>
      <c r="L150" s="9">
        <f>SUM(L151:L155)</f>
        <v>1187</v>
      </c>
      <c r="N150" s="9">
        <f>SUM(N151:N155)</f>
        <v>1265</v>
      </c>
    </row>
    <row r="151" spans="1:14" s="10" customFormat="1" ht="12.75">
      <c r="A151" s="10" t="s">
        <v>86</v>
      </c>
      <c r="B151" s="10">
        <v>0</v>
      </c>
      <c r="D151" s="10">
        <v>23</v>
      </c>
      <c r="F151" s="10">
        <v>27</v>
      </c>
      <c r="H151" s="10">
        <v>44</v>
      </c>
      <c r="J151" s="10">
        <v>49</v>
      </c>
      <c r="L151" s="10">
        <v>49</v>
      </c>
      <c r="N151" s="10">
        <v>47</v>
      </c>
    </row>
    <row r="152" spans="1:14" s="10" customFormat="1" ht="12.75">
      <c r="A152" s="10" t="s">
        <v>97</v>
      </c>
      <c r="B152" s="11">
        <v>72</v>
      </c>
      <c r="D152" s="10">
        <v>133</v>
      </c>
      <c r="F152" s="10">
        <v>149</v>
      </c>
      <c r="H152" s="10">
        <v>257</v>
      </c>
      <c r="J152" s="10">
        <v>342</v>
      </c>
      <c r="L152" s="10">
        <v>422</v>
      </c>
      <c r="N152" s="10">
        <v>508</v>
      </c>
    </row>
    <row r="153" spans="1:14" s="10" customFormat="1" ht="12.75">
      <c r="A153" s="22" t="s">
        <v>147</v>
      </c>
      <c r="B153" s="11"/>
      <c r="H153" s="10">
        <v>25</v>
      </c>
      <c r="J153" s="10">
        <v>29</v>
      </c>
      <c r="L153" s="10">
        <v>31</v>
      </c>
      <c r="N153" s="10">
        <v>23</v>
      </c>
    </row>
    <row r="154" spans="1:14" s="10" customFormat="1" ht="12.75">
      <c r="A154" s="10" t="s">
        <v>121</v>
      </c>
      <c r="B154" s="11"/>
      <c r="D154" s="10">
        <v>59</v>
      </c>
      <c r="F154" s="10">
        <v>72</v>
      </c>
      <c r="H154" s="10">
        <v>94</v>
      </c>
      <c r="J154" s="10">
        <v>124</v>
      </c>
      <c r="L154" s="10">
        <v>175</v>
      </c>
      <c r="N154" s="10">
        <v>189</v>
      </c>
    </row>
    <row r="155" spans="1:14" s="10" customFormat="1" ht="12.75">
      <c r="A155" s="10" t="s">
        <v>87</v>
      </c>
      <c r="B155" s="11">
        <v>105</v>
      </c>
      <c r="D155" s="10">
        <v>491</v>
      </c>
      <c r="F155" s="10">
        <v>524</v>
      </c>
      <c r="H155" s="10">
        <v>513</v>
      </c>
      <c r="J155" s="10">
        <v>536</v>
      </c>
      <c r="L155" s="10">
        <v>510</v>
      </c>
      <c r="N155" s="10">
        <v>498</v>
      </c>
    </row>
    <row r="156" spans="1:14" s="8" customFormat="1" ht="12.75">
      <c r="A156" s="8" t="s">
        <v>122</v>
      </c>
      <c r="B156" s="9">
        <f>+B157+B158</f>
        <v>109</v>
      </c>
      <c r="C156" s="14" t="s">
        <v>94</v>
      </c>
      <c r="D156" s="9">
        <f>+D157+D158</f>
        <v>292</v>
      </c>
      <c r="F156" s="9">
        <f>+F157+F158</f>
        <v>394</v>
      </c>
      <c r="H156" s="9">
        <f>+H157+H158</f>
        <v>395</v>
      </c>
      <c r="J156" s="9">
        <f>+J157+J158</f>
        <v>386</v>
      </c>
      <c r="L156" s="9">
        <f>+L157+L158</f>
        <v>365</v>
      </c>
      <c r="N156" s="9">
        <f>+N157+N158</f>
        <v>325</v>
      </c>
    </row>
    <row r="157" spans="1:14" s="10" customFormat="1" ht="12.75">
      <c r="A157" s="10" t="s">
        <v>123</v>
      </c>
      <c r="B157" s="11">
        <v>37</v>
      </c>
      <c r="D157" s="10">
        <v>220</v>
      </c>
      <c r="F157" s="10">
        <v>79</v>
      </c>
      <c r="H157" s="10">
        <v>78</v>
      </c>
      <c r="J157" s="10">
        <v>92</v>
      </c>
      <c r="L157" s="10">
        <v>83</v>
      </c>
      <c r="N157" s="10">
        <v>74</v>
      </c>
    </row>
    <row r="158" spans="1:14" s="10" customFormat="1" ht="12.75">
      <c r="A158" s="10" t="s">
        <v>124</v>
      </c>
      <c r="B158" s="11">
        <v>72</v>
      </c>
      <c r="D158" s="10">
        <v>72</v>
      </c>
      <c r="F158" s="10">
        <v>315</v>
      </c>
      <c r="H158" s="10">
        <v>317</v>
      </c>
      <c r="J158" s="10">
        <v>294</v>
      </c>
      <c r="L158" s="10">
        <v>282</v>
      </c>
      <c r="N158" s="10">
        <v>251</v>
      </c>
    </row>
    <row r="159" spans="1:14" s="8" customFormat="1" ht="12.75">
      <c r="A159" s="8" t="s">
        <v>72</v>
      </c>
      <c r="B159" s="9">
        <f>+B160+B161</f>
        <v>109</v>
      </c>
      <c r="C159" s="14" t="s">
        <v>94</v>
      </c>
      <c r="D159" s="9">
        <f>+D160+D161</f>
        <v>291</v>
      </c>
      <c r="F159" s="9">
        <f>+F160+F161</f>
        <v>311</v>
      </c>
      <c r="H159" s="9">
        <f>+H160+H161</f>
        <v>300</v>
      </c>
      <c r="J159" s="9">
        <f>+J160+J161</f>
        <v>304</v>
      </c>
      <c r="L159" s="9">
        <f>+L160+L161</f>
        <v>313</v>
      </c>
      <c r="N159" s="9">
        <f>+N160+N161</f>
        <v>321</v>
      </c>
    </row>
    <row r="160" spans="1:14" s="10" customFormat="1" ht="12.75">
      <c r="A160" s="10" t="s">
        <v>27</v>
      </c>
      <c r="B160" s="11">
        <v>37</v>
      </c>
      <c r="D160" s="10">
        <v>106</v>
      </c>
      <c r="F160" s="10">
        <v>113</v>
      </c>
      <c r="H160" s="10">
        <v>97</v>
      </c>
      <c r="J160" s="10">
        <v>97</v>
      </c>
      <c r="L160" s="10">
        <v>112</v>
      </c>
      <c r="N160" s="10">
        <v>121</v>
      </c>
    </row>
    <row r="161" spans="1:14" s="10" customFormat="1" ht="12.75">
      <c r="A161" s="10" t="s">
        <v>28</v>
      </c>
      <c r="B161" s="11">
        <v>72</v>
      </c>
      <c r="D161" s="10">
        <v>185</v>
      </c>
      <c r="F161" s="10">
        <v>198</v>
      </c>
      <c r="H161" s="10">
        <v>203</v>
      </c>
      <c r="J161" s="10">
        <v>207</v>
      </c>
      <c r="L161" s="10">
        <v>201</v>
      </c>
      <c r="N161" s="10">
        <v>200</v>
      </c>
    </row>
    <row r="162" spans="2:12" ht="8.25" customHeight="1">
      <c r="B162" s="12"/>
      <c r="L162" s="1"/>
    </row>
    <row r="163" spans="1:14" s="15" customFormat="1" ht="12.75">
      <c r="A163" s="15" t="s">
        <v>82</v>
      </c>
      <c r="B163" s="7">
        <v>629</v>
      </c>
      <c r="D163" s="7">
        <f>+D164+D165+D166+D167+D168</f>
        <v>989</v>
      </c>
      <c r="F163" s="7">
        <f>+F164+F165+F166+F167+F168</f>
        <v>678</v>
      </c>
      <c r="H163" s="7">
        <f>+H164+H165+H166+H167+H168</f>
        <v>703</v>
      </c>
      <c r="J163" s="7">
        <f>+J164+J165+J166+J167+J168</f>
        <v>706</v>
      </c>
      <c r="L163" s="7">
        <f>+L164+L165+L166+L167+L168</f>
        <v>748</v>
      </c>
      <c r="N163" s="7">
        <f>+N164+N165+N166+N167+N168</f>
        <v>754</v>
      </c>
    </row>
    <row r="164" spans="1:14" s="10" customFormat="1" ht="12.75">
      <c r="A164" s="10" t="s">
        <v>53</v>
      </c>
      <c r="B164" s="11">
        <v>167</v>
      </c>
      <c r="D164" s="10">
        <v>210</v>
      </c>
      <c r="F164" s="10">
        <v>206</v>
      </c>
      <c r="H164" s="10">
        <v>196</v>
      </c>
      <c r="J164" s="10">
        <v>194</v>
      </c>
      <c r="L164" s="10">
        <v>204</v>
      </c>
      <c r="N164" s="10">
        <v>212</v>
      </c>
    </row>
    <row r="165" spans="1:14" s="10" customFormat="1" ht="12.75">
      <c r="A165" s="10" t="s">
        <v>66</v>
      </c>
      <c r="B165" s="11">
        <v>74</v>
      </c>
      <c r="D165" s="10">
        <v>115</v>
      </c>
      <c r="F165" s="10">
        <v>115</v>
      </c>
      <c r="H165" s="10">
        <v>131</v>
      </c>
      <c r="J165" s="10">
        <v>129</v>
      </c>
      <c r="L165" s="10">
        <v>156</v>
      </c>
      <c r="N165" s="10">
        <v>136</v>
      </c>
    </row>
    <row r="166" spans="1:14" s="10" customFormat="1" ht="12.75">
      <c r="A166" s="10" t="s">
        <v>54</v>
      </c>
      <c r="B166" s="11">
        <v>235</v>
      </c>
      <c r="D166" s="10">
        <v>466</v>
      </c>
      <c r="F166" s="10">
        <v>263</v>
      </c>
      <c r="H166" s="10">
        <v>258</v>
      </c>
      <c r="J166" s="10">
        <v>236</v>
      </c>
      <c r="L166" s="10">
        <v>278</v>
      </c>
      <c r="N166" s="10">
        <v>301</v>
      </c>
    </row>
    <row r="167" spans="1:14" s="10" customFormat="1" ht="12.75">
      <c r="A167" s="10" t="s">
        <v>55</v>
      </c>
      <c r="B167" s="11">
        <v>11</v>
      </c>
      <c r="D167" s="10">
        <v>24</v>
      </c>
      <c r="F167" s="10">
        <v>9</v>
      </c>
      <c r="H167" s="10">
        <v>19</v>
      </c>
      <c r="J167" s="10">
        <v>56</v>
      </c>
      <c r="L167" s="10">
        <v>17</v>
      </c>
      <c r="N167" s="10">
        <v>17</v>
      </c>
    </row>
    <row r="168" spans="1:14" s="10" customFormat="1" ht="12.75">
      <c r="A168" s="10" t="s">
        <v>56</v>
      </c>
      <c r="B168" s="11">
        <v>142</v>
      </c>
      <c r="D168" s="10">
        <v>174</v>
      </c>
      <c r="F168" s="10">
        <v>85</v>
      </c>
      <c r="H168" s="10">
        <v>99</v>
      </c>
      <c r="J168" s="10">
        <v>91</v>
      </c>
      <c r="L168" s="10">
        <v>93</v>
      </c>
      <c r="N168" s="10">
        <v>88</v>
      </c>
    </row>
    <row r="169" spans="2:12" ht="12.75">
      <c r="B169" s="6"/>
      <c r="L169" s="1"/>
    </row>
    <row r="170" spans="2:12" ht="12.75">
      <c r="B170" s="6"/>
      <c r="L170" s="1"/>
    </row>
    <row r="171" spans="1:14" ht="12.75">
      <c r="A171" s="8" t="s">
        <v>138</v>
      </c>
      <c r="B171" s="6"/>
      <c r="D171" s="15">
        <v>1787</v>
      </c>
      <c r="F171" s="15">
        <v>2100</v>
      </c>
      <c r="H171" s="15">
        <v>2198</v>
      </c>
      <c r="J171" s="15">
        <v>2097</v>
      </c>
      <c r="L171" s="15">
        <f>SUM(L172:L173)</f>
        <v>2301</v>
      </c>
      <c r="N171" s="15">
        <f>SUM(N172:N173)</f>
        <v>2300</v>
      </c>
    </row>
    <row r="172" spans="1:14" ht="12.75">
      <c r="A172" s="22" t="s">
        <v>150</v>
      </c>
      <c r="B172" s="6"/>
      <c r="D172" s="15"/>
      <c r="F172" s="15"/>
      <c r="H172" s="15"/>
      <c r="J172" s="15"/>
      <c r="L172" s="22">
        <v>86</v>
      </c>
      <c r="N172" s="22">
        <v>137</v>
      </c>
    </row>
    <row r="173" spans="1:14" ht="12.75">
      <c r="A173" s="22" t="s">
        <v>151</v>
      </c>
      <c r="B173" s="6"/>
      <c r="D173" s="15"/>
      <c r="F173" s="15"/>
      <c r="H173" s="15"/>
      <c r="J173" s="15"/>
      <c r="L173" s="22">
        <v>2215</v>
      </c>
      <c r="N173" s="22">
        <v>2163</v>
      </c>
    </row>
    <row r="174" spans="2:12" ht="12.75">
      <c r="B174" s="6"/>
      <c r="L174" s="1"/>
    </row>
    <row r="175" spans="2:12" ht="12.75">
      <c r="B175" s="6"/>
      <c r="L175" s="1"/>
    </row>
    <row r="176" spans="1:14" ht="12.75">
      <c r="A176" s="4" t="s">
        <v>57</v>
      </c>
      <c r="B176" s="5">
        <f>+B178+B180+B181</f>
        <v>532</v>
      </c>
      <c r="D176" s="7">
        <f>+D178+D180+D181+D179</f>
        <v>79</v>
      </c>
      <c r="F176" s="7">
        <f>+F178+F180+F181+F179</f>
        <v>109</v>
      </c>
      <c r="H176" s="7">
        <f>+H178+H180+H181+H179</f>
        <v>78</v>
      </c>
      <c r="J176" s="7">
        <f>+J178+J180+J181+J179</f>
        <v>98</v>
      </c>
      <c r="L176" s="7">
        <f>+L178+L180+L181+L179</f>
        <v>78</v>
      </c>
      <c r="N176" s="7">
        <f>+N178+N180+N181+N179</f>
        <v>37</v>
      </c>
    </row>
    <row r="177" spans="2:12" ht="12.75">
      <c r="B177" s="6"/>
      <c r="L177" s="1"/>
    </row>
    <row r="178" spans="1:14" ht="12.75">
      <c r="A178" s="1" t="s">
        <v>88</v>
      </c>
      <c r="B178" s="6"/>
      <c r="L178" s="1"/>
      <c r="N178" s="1">
        <v>1</v>
      </c>
    </row>
    <row r="179" spans="1:14" ht="12.75">
      <c r="A179" s="1" t="s">
        <v>142</v>
      </c>
      <c r="B179" s="6"/>
      <c r="D179" s="1">
        <v>4</v>
      </c>
      <c r="F179" s="1">
        <v>14</v>
      </c>
      <c r="H179" s="1">
        <v>5</v>
      </c>
      <c r="J179" s="1">
        <v>12</v>
      </c>
      <c r="L179" s="1">
        <v>11</v>
      </c>
      <c r="N179" s="1">
        <v>10</v>
      </c>
    </row>
    <row r="180" spans="1:12" ht="12.75">
      <c r="A180" s="1" t="s">
        <v>58</v>
      </c>
      <c r="B180" s="6">
        <v>125</v>
      </c>
      <c r="L180" s="1"/>
    </row>
    <row r="181" spans="1:14" ht="12.75">
      <c r="A181" s="1" t="s">
        <v>59</v>
      </c>
      <c r="B181" s="6">
        <v>407</v>
      </c>
      <c r="D181" s="1">
        <v>75</v>
      </c>
      <c r="F181" s="1">
        <v>95</v>
      </c>
      <c r="H181" s="1">
        <v>73</v>
      </c>
      <c r="J181" s="1">
        <v>86</v>
      </c>
      <c r="L181" s="1">
        <v>67</v>
      </c>
      <c r="N181" s="1">
        <v>26</v>
      </c>
    </row>
    <row r="182" spans="2:12" ht="12.75">
      <c r="B182" s="6"/>
      <c r="L182" s="1"/>
    </row>
    <row r="183" spans="2:12" ht="12.75">
      <c r="B183" s="6"/>
      <c r="L183" s="1"/>
    </row>
    <row r="184" spans="1:14" ht="12.75">
      <c r="A184" s="4" t="s">
        <v>60</v>
      </c>
      <c r="B184" s="5" t="e">
        <f>+B176+B106+B148+B130+B114+B86+B28+B10</f>
        <v>#REF!</v>
      </c>
      <c r="D184" s="7">
        <f>+D176+D106+D148+D130+D114+D86+D28+D10+D171</f>
        <v>18839</v>
      </c>
      <c r="F184" s="7">
        <f>+F176+F106+F148+F130+F114+F86+F28+F10+F171</f>
        <v>19215</v>
      </c>
      <c r="H184" s="7">
        <f>+H176+H106+H148+H130+H114+H86+H28+H10+H171</f>
        <v>19810</v>
      </c>
      <c r="J184" s="7">
        <f>+J176+J106+J148+J130+J114+J86+J28+J10+J171</f>
        <v>20296</v>
      </c>
      <c r="L184" s="7">
        <f>+L176+L106+L148+L130+L114+L86+L28+L10+L171</f>
        <v>20884</v>
      </c>
      <c r="N184" s="7">
        <f>+N176+N106+N148+N130+N114+N86+N28+N10+N171</f>
        <v>21491</v>
      </c>
    </row>
    <row r="188" ht="12.75">
      <c r="A188" s="16" t="s">
        <v>105</v>
      </c>
    </row>
    <row r="189" ht="12.75">
      <c r="A189" s="16" t="s">
        <v>104</v>
      </c>
    </row>
    <row r="191" ht="12.75">
      <c r="A191" s="1" t="s">
        <v>70</v>
      </c>
    </row>
    <row r="202" spans="6:7" ht="12.75">
      <c r="F202" s="1" t="s">
        <v>99</v>
      </c>
      <c r="G202" s="17" t="s">
        <v>99</v>
      </c>
    </row>
  </sheetData>
  <sheetProtection/>
  <mergeCells count="4">
    <mergeCell ref="A4:N4"/>
    <mergeCell ref="A3:N3"/>
    <mergeCell ref="A2:N2"/>
    <mergeCell ref="A1:N1"/>
  </mergeCells>
  <printOptions horizontalCentered="1"/>
  <pageMargins left="0.15" right="0" top="0.39" bottom="0" header="0" footer="0"/>
  <pageSetup horizontalDpi="300" verticalDpi="300" orientation="portrait" scale="95" r:id="rId1"/>
  <rowBreaks count="4" manualBreakCount="4">
    <brk id="59" max="13" man="1"/>
    <brk id="103" max="13" man="1"/>
    <brk id="137" max="255" man="1"/>
    <brk id="2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2016-05-19T22:14:50Z</cp:lastPrinted>
  <dcterms:created xsi:type="dcterms:W3CDTF">1997-11-03T22:15:51Z</dcterms:created>
  <dcterms:modified xsi:type="dcterms:W3CDTF">2016-05-19T22:15:00Z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1737012762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