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FBIII10" sheetId="1" r:id="rId1"/>
  </sheets>
  <definedNames>
    <definedName name="_Regression_Int" localSheetId="0" hidden="1">1</definedName>
    <definedName name="Print_Area_MI" localSheetId="0">'FBIII10'!$A$29:$A$90</definedName>
    <definedName name="_xlnm.Print_Titles" localSheetId="0">'FBIII10'!$1:$7</definedName>
    <definedName name="Print_Titles_MI" localSheetId="0">'FBIII10'!$4:$7</definedName>
  </definedNames>
  <calcPr fullCalcOnLoad="1"/>
</workbook>
</file>

<file path=xl/sharedStrings.xml><?xml version="1.0" encoding="utf-8"?>
<sst xmlns="http://schemas.openxmlformats.org/spreadsheetml/2006/main" count="150" uniqueCount="144">
  <si>
    <t xml:space="preserve">   Art</t>
  </si>
  <si>
    <t xml:space="preserve">   Biology</t>
  </si>
  <si>
    <t xml:space="preserve">   Chemistry</t>
  </si>
  <si>
    <t xml:space="preserve">   Criminal Justice</t>
  </si>
  <si>
    <t xml:space="preserve">   English</t>
  </si>
  <si>
    <t xml:space="preserve">     French</t>
  </si>
  <si>
    <t xml:space="preserve">     German</t>
  </si>
  <si>
    <t xml:space="preserve">     Spanish</t>
  </si>
  <si>
    <t xml:space="preserve">   Geography &amp; Earth Sciences</t>
  </si>
  <si>
    <t xml:space="preserve">     Geography</t>
  </si>
  <si>
    <t xml:space="preserve">     Earth Sciences</t>
  </si>
  <si>
    <t xml:space="preserve">   History</t>
  </si>
  <si>
    <t xml:space="preserve">   Mathematics</t>
  </si>
  <si>
    <t xml:space="preserve">   Music</t>
  </si>
  <si>
    <t xml:space="preserve">   Philosophy</t>
  </si>
  <si>
    <t xml:space="preserve">   Political Science</t>
  </si>
  <si>
    <t xml:space="preserve">   Psychology</t>
  </si>
  <si>
    <t xml:space="preserve">   Religious Studies</t>
  </si>
  <si>
    <t xml:space="preserve">     Sociology</t>
  </si>
  <si>
    <t xml:space="preserve">   Accounting</t>
  </si>
  <si>
    <t xml:space="preserve">   Economics</t>
  </si>
  <si>
    <t xml:space="preserve">   Management</t>
  </si>
  <si>
    <t xml:space="preserve">   Marketing</t>
  </si>
  <si>
    <t xml:space="preserve">     International Business</t>
  </si>
  <si>
    <t xml:space="preserve">     Marketing</t>
  </si>
  <si>
    <t xml:space="preserve">     Child &amp; Family Development</t>
  </si>
  <si>
    <t xml:space="preserve">   Civil Engineering</t>
  </si>
  <si>
    <t xml:space="preserve">   Computer Science</t>
  </si>
  <si>
    <t xml:space="preserve">   Electrical Engineering</t>
  </si>
  <si>
    <t xml:space="preserve">   Engineering Technology</t>
  </si>
  <si>
    <t>GRAND TOTAL</t>
  </si>
  <si>
    <t>SECONDARY MAJORS</t>
  </si>
  <si>
    <t>BY COLLEGE AND DEPARTMENT</t>
  </si>
  <si>
    <t xml:space="preserve">   Dance &amp; Theatre</t>
  </si>
  <si>
    <t xml:space="preserve">     Dance</t>
  </si>
  <si>
    <t xml:space="preserve">     Theatre</t>
  </si>
  <si>
    <t xml:space="preserve">   Nursing</t>
  </si>
  <si>
    <t xml:space="preserve">     Dance Education</t>
  </si>
  <si>
    <t xml:space="preserve">   Middle, Secondary, &amp; K-12 Education</t>
  </si>
  <si>
    <t xml:space="preserve">   Reading &amp; Elementary Education</t>
  </si>
  <si>
    <t xml:space="preserve">     Pre-Elementary Education</t>
  </si>
  <si>
    <t xml:space="preserve">      Pre-Business</t>
  </si>
  <si>
    <t>Source:  Institutional Research Office files.</t>
  </si>
  <si>
    <t xml:space="preserve">   Communication Studies</t>
  </si>
  <si>
    <t xml:space="preserve">   Computer Engineering</t>
  </si>
  <si>
    <t xml:space="preserve">   Languages &amp; Culture Studies</t>
  </si>
  <si>
    <t xml:space="preserve">   International Studies</t>
  </si>
  <si>
    <t xml:space="preserve">     Pre-Special Education</t>
  </si>
  <si>
    <t xml:space="preserve">      Social Work</t>
  </si>
  <si>
    <t xml:space="preserve">      Social Work Lower Division</t>
  </si>
  <si>
    <t xml:space="preserve">   Social Work</t>
  </si>
  <si>
    <t xml:space="preserve">      Pre-Economics</t>
  </si>
  <si>
    <t xml:space="preserve">     Pre-Middle Grades Education</t>
  </si>
  <si>
    <t xml:space="preserve">     Special Education</t>
  </si>
  <si>
    <t xml:space="preserve">     Pre-Nursing Transfer</t>
  </si>
  <si>
    <t xml:space="preserve">     Geology</t>
  </si>
  <si>
    <t xml:space="preserve">   Physics &amp; Optical Science</t>
  </si>
  <si>
    <t xml:space="preserve">      Pre-Accounting</t>
  </si>
  <si>
    <t xml:space="preserve">   Kinesiology</t>
  </si>
  <si>
    <t>School of Nursing</t>
  </si>
  <si>
    <t xml:space="preserve">   Nursing - Pathways</t>
  </si>
  <si>
    <t xml:space="preserve">     Music</t>
  </si>
  <si>
    <t xml:space="preserve">     Music Education</t>
  </si>
  <si>
    <t xml:space="preserve">     Music Performance</t>
  </si>
  <si>
    <t xml:space="preserve">     Pre-Kinesiology</t>
  </si>
  <si>
    <t xml:space="preserve">     Pre-Nursing Freshman</t>
  </si>
  <si>
    <t xml:space="preserve"> </t>
  </si>
  <si>
    <t>BUSINESS ADMINISTRATION</t>
  </si>
  <si>
    <t>EDUCATION</t>
  </si>
  <si>
    <t>ENGINEERING</t>
  </si>
  <si>
    <t>HEALTH AND HUMAN SERVICES</t>
  </si>
  <si>
    <t>TABLE III-10</t>
  </si>
  <si>
    <t xml:space="preserve">   Latin-American Studies</t>
  </si>
  <si>
    <t xml:space="preserve">   Info &amp; Operations Management</t>
  </si>
  <si>
    <t xml:space="preserve">     Management Information Systems</t>
  </si>
  <si>
    <t xml:space="preserve">     Industrial &amp; Operations Management</t>
  </si>
  <si>
    <t xml:space="preserve">   Counseling, Special Ed &amp; Child Dev</t>
  </si>
  <si>
    <t xml:space="preserve">     Civil Engineering Technology</t>
  </si>
  <si>
    <t xml:space="preserve">     Electrical Engineering Technology</t>
  </si>
  <si>
    <t xml:space="preserve">     Mechanical Engineering Technology</t>
  </si>
  <si>
    <t xml:space="preserve">   Mechanical Egr &amp; Egr Science</t>
  </si>
  <si>
    <t xml:space="preserve">     Fire Safety Engineering Technology</t>
  </si>
  <si>
    <t xml:space="preserve">     Health Fitness</t>
  </si>
  <si>
    <t xml:space="preserve">   Athletic Training</t>
  </si>
  <si>
    <t>COMPUTING &amp; INFORMATICS</t>
  </si>
  <si>
    <t xml:space="preserve">     Art</t>
  </si>
  <si>
    <t xml:space="preserve">     Art History</t>
  </si>
  <si>
    <t xml:space="preserve">   Africana Studies</t>
  </si>
  <si>
    <t xml:space="preserve">     Meteorology</t>
  </si>
  <si>
    <t xml:space="preserve">     Pre-Art</t>
  </si>
  <si>
    <t xml:space="preserve">     Biology</t>
  </si>
  <si>
    <t xml:space="preserve">     Pre-Biology</t>
  </si>
  <si>
    <t xml:space="preserve">     Communications Studies</t>
  </si>
  <si>
    <t xml:space="preserve">     Pre-Communications Studies</t>
  </si>
  <si>
    <t xml:space="preserve">   Anthropology</t>
  </si>
  <si>
    <t xml:space="preserve">   Finance </t>
  </si>
  <si>
    <t xml:space="preserve">     Construction Management</t>
  </si>
  <si>
    <t xml:space="preserve">     Pre-Public Health</t>
  </si>
  <si>
    <t xml:space="preserve">   Software &amp; Information Systems</t>
  </si>
  <si>
    <t>ARTS &amp; ARCHITECTURE</t>
  </si>
  <si>
    <t xml:space="preserve">    Architecture</t>
  </si>
  <si>
    <t xml:space="preserve">  Art  **</t>
  </si>
  <si>
    <t xml:space="preserve">    Art</t>
  </si>
  <si>
    <t xml:space="preserve">    Art History</t>
  </si>
  <si>
    <t xml:space="preserve">    Painting</t>
  </si>
  <si>
    <t xml:space="preserve">    Pre-Art</t>
  </si>
  <si>
    <t xml:space="preserve">  Dance **</t>
  </si>
  <si>
    <t xml:space="preserve">    Dance</t>
  </si>
  <si>
    <t xml:space="preserve">    Dance Education</t>
  </si>
  <si>
    <t xml:space="preserve">  Music  **</t>
  </si>
  <si>
    <t xml:space="preserve">    Music</t>
  </si>
  <si>
    <t xml:space="preserve">    Music Education</t>
  </si>
  <si>
    <t xml:space="preserve">    Music Performance</t>
  </si>
  <si>
    <t xml:space="preserve">  Theatre  **</t>
  </si>
  <si>
    <t xml:space="preserve">    Theatre</t>
  </si>
  <si>
    <t xml:space="preserve">    Theatre Education</t>
  </si>
  <si>
    <t>LIBERAL ARTS &amp; SCIENCES</t>
  </si>
  <si>
    <r>
      <t xml:space="preserve">     </t>
    </r>
    <r>
      <rPr>
        <sz val="10"/>
        <rFont val="Arial"/>
        <family val="2"/>
      </rPr>
      <t>Pre-Child and Family Development</t>
    </r>
  </si>
  <si>
    <t>UNIVERSITY COLLEGE</t>
  </si>
  <si>
    <t>UNDESIGNATED</t>
  </si>
  <si>
    <t xml:space="preserve">    Pending Architecture</t>
  </si>
  <si>
    <t xml:space="preserve">    Tentative MBA </t>
  </si>
  <si>
    <t xml:space="preserve">    Undesignated</t>
  </si>
  <si>
    <t xml:space="preserve">     Criminal Justice</t>
  </si>
  <si>
    <t xml:space="preserve">     Pre-Criminal Justice</t>
  </si>
  <si>
    <t xml:space="preserve">   Mathematics for Business</t>
  </si>
  <si>
    <t xml:space="preserve">   Exercise Science</t>
  </si>
  <si>
    <t xml:space="preserve">   Public Health Sciences</t>
  </si>
  <si>
    <t xml:space="preserve">     Public Health</t>
  </si>
  <si>
    <t xml:space="preserve">   Elementary Education</t>
  </si>
  <si>
    <t xml:space="preserve">     Japanese</t>
  </si>
  <si>
    <t xml:space="preserve">   Business Entrepreneurship Certificate</t>
  </si>
  <si>
    <t xml:space="preserve">   International Public Relations</t>
  </si>
  <si>
    <t xml:space="preserve">   Systems Engineering</t>
  </si>
  <si>
    <t xml:space="preserve">     Pre-Nursing Pathways</t>
  </si>
  <si>
    <t xml:space="preserve">   Operation &amp;Supply Chain Management</t>
  </si>
  <si>
    <t xml:space="preserve">     Special Education - Dual Program</t>
  </si>
  <si>
    <t xml:space="preserve">     Language Translation</t>
  </si>
  <si>
    <t xml:space="preserve">   Business Language</t>
  </si>
  <si>
    <t xml:space="preserve">   Environmental Studies</t>
  </si>
  <si>
    <t xml:space="preserve">   Earth &amp; Environmental Science</t>
  </si>
  <si>
    <t xml:space="preserve">   Game Design &amp; Development</t>
  </si>
  <si>
    <t>SPRING 2011 THROUGH 2016</t>
  </si>
  <si>
    <t xml:space="preserve">    Dance Cert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</si>
</sst>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46">
    <font>
      <sz val="10"/>
      <name val="Helv"/>
      <family val="0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i/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7" fontId="2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 quotePrefix="1">
      <alignment horizontal="right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9" fillId="0" borderId="0" xfId="0" applyFont="1" applyAlignment="1">
      <alignment horizontal="right"/>
    </xf>
    <xf numFmtId="0" fontId="1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9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82"/>
  <sheetViews>
    <sheetView tabSelected="1" zoomScalePageLayoutView="0" workbookViewId="0" topLeftCell="A1">
      <selection activeCell="A1" sqref="A1:N1"/>
    </sheetView>
  </sheetViews>
  <sheetFormatPr defaultColWidth="9.7109375" defaultRowHeight="12.75"/>
  <cols>
    <col min="1" max="1" width="43.140625" style="1" customWidth="1"/>
    <col min="2" max="2" width="8.7109375" style="1" hidden="1" customWidth="1"/>
    <col min="3" max="3" width="1.421875" style="1" hidden="1" customWidth="1"/>
    <col min="4" max="4" width="8.7109375" style="1" customWidth="1"/>
    <col min="5" max="5" width="1.421875" style="1" customWidth="1"/>
    <col min="6" max="6" width="8.7109375" style="1" customWidth="1"/>
    <col min="7" max="7" width="1.421875" style="5" customWidth="1"/>
    <col min="8" max="8" width="8.7109375" style="1" customWidth="1"/>
    <col min="9" max="9" width="1.421875" style="1" customWidth="1"/>
    <col min="10" max="10" width="8.7109375" style="1" customWidth="1"/>
    <col min="11" max="11" width="1.421875" style="1" customWidth="1"/>
    <col min="12" max="12" width="8.7109375" style="1" customWidth="1"/>
    <col min="13" max="13" width="1.421875" style="1" customWidth="1"/>
    <col min="14" max="16384" width="9.7109375" style="1" customWidth="1"/>
  </cols>
  <sheetData>
    <row r="1" spans="1:14" ht="14.25">
      <c r="A1" s="28" t="s">
        <v>31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ht="14.25">
      <c r="A2" s="28" t="s">
        <v>32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</row>
    <row r="3" spans="1:14" ht="14.25">
      <c r="A3" s="28" t="s">
        <v>142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</row>
    <row r="4" spans="1:14" ht="14.25">
      <c r="A4" s="28" t="s">
        <v>71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1" ht="14.25">
      <c r="A5" s="7"/>
      <c r="B5" s="7"/>
      <c r="C5" s="7"/>
      <c r="D5" s="7"/>
      <c r="E5" s="8"/>
      <c r="F5" s="7"/>
      <c r="G5" s="7"/>
      <c r="H5" s="7"/>
      <c r="I5" s="7"/>
      <c r="J5" s="7"/>
      <c r="K5" s="7"/>
    </row>
    <row r="6" spans="1:14" ht="14.25">
      <c r="A6" s="7"/>
      <c r="B6" s="9">
        <v>2002</v>
      </c>
      <c r="C6" s="7"/>
      <c r="D6" s="13">
        <v>2011</v>
      </c>
      <c r="F6" s="13">
        <v>2012</v>
      </c>
      <c r="G6" s="1"/>
      <c r="H6" s="13">
        <v>2013</v>
      </c>
      <c r="J6" s="13">
        <v>2014</v>
      </c>
      <c r="L6" s="13">
        <v>2015</v>
      </c>
      <c r="N6" s="13">
        <v>2016</v>
      </c>
    </row>
    <row r="7" spans="1:7" ht="14.25">
      <c r="A7" s="7"/>
      <c r="B7" s="7"/>
      <c r="C7" s="7"/>
      <c r="G7" s="1"/>
    </row>
    <row r="8" spans="1:14" ht="14.25">
      <c r="A8" s="14" t="s">
        <v>99</v>
      </c>
      <c r="B8" s="7"/>
      <c r="C8" s="7"/>
      <c r="D8" s="12">
        <f>+D9+D10+D15+D19+D23</f>
        <v>79</v>
      </c>
      <c r="F8" s="12">
        <f>+F9+F10+F15+F19+F23</f>
        <v>61</v>
      </c>
      <c r="G8" s="1"/>
      <c r="H8" s="12">
        <f>+H9+H10+H15+H19+H23</f>
        <v>61</v>
      </c>
      <c r="J8" s="12">
        <f>+J9+J10+J15+J19+J23</f>
        <v>54</v>
      </c>
      <c r="L8" s="12">
        <f>+L9+L10+L15+L19+L23</f>
        <v>41</v>
      </c>
      <c r="N8" s="12">
        <f>+N9+N10+N15+N19+N23</f>
        <v>57</v>
      </c>
    </row>
    <row r="9" spans="1:14" ht="14.25">
      <c r="A9" s="15" t="s">
        <v>100</v>
      </c>
      <c r="B9" s="7"/>
      <c r="C9" s="7"/>
      <c r="D9" s="7">
        <v>16</v>
      </c>
      <c r="F9" s="7">
        <v>15</v>
      </c>
      <c r="G9" s="1"/>
      <c r="H9" s="7">
        <v>13</v>
      </c>
      <c r="J9" s="7">
        <v>12</v>
      </c>
      <c r="L9" s="7">
        <v>9</v>
      </c>
      <c r="N9" s="7">
        <v>3</v>
      </c>
    </row>
    <row r="10" spans="1:14" ht="14.25">
      <c r="A10" s="15" t="s">
        <v>101</v>
      </c>
      <c r="B10" s="7"/>
      <c r="C10" s="7"/>
      <c r="D10" s="12">
        <f>SUM(D11:D14)</f>
        <v>43</v>
      </c>
      <c r="F10" s="12">
        <f>SUM(F11:F14)</f>
        <v>24</v>
      </c>
      <c r="G10" s="1"/>
      <c r="H10" s="12">
        <f>SUM(H11:H14)</f>
        <v>25</v>
      </c>
      <c r="J10" s="12">
        <f>SUM(J11:J14)</f>
        <v>24</v>
      </c>
      <c r="L10" s="12">
        <f>SUM(L11:L14)</f>
        <v>19</v>
      </c>
      <c r="N10" s="12">
        <f>SUM(N11:N14)</f>
        <v>29</v>
      </c>
    </row>
    <row r="11" spans="1:14" ht="14.25">
      <c r="A11" t="s">
        <v>102</v>
      </c>
      <c r="B11" s="7"/>
      <c r="C11" s="7"/>
      <c r="D11" s="7">
        <v>17</v>
      </c>
      <c r="F11" s="7">
        <v>17</v>
      </c>
      <c r="G11" s="1"/>
      <c r="H11" s="7">
        <v>16</v>
      </c>
      <c r="J11" s="7">
        <v>15</v>
      </c>
      <c r="L11" s="7">
        <v>13</v>
      </c>
      <c r="N11" s="7">
        <v>22</v>
      </c>
    </row>
    <row r="12" spans="1:14" ht="14.25">
      <c r="A12" t="s">
        <v>103</v>
      </c>
      <c r="B12" s="7"/>
      <c r="C12" s="7"/>
      <c r="D12" s="7">
        <v>17</v>
      </c>
      <c r="F12" s="7">
        <v>7</v>
      </c>
      <c r="G12" s="1"/>
      <c r="H12" s="7">
        <v>9</v>
      </c>
      <c r="J12" s="7">
        <v>9</v>
      </c>
      <c r="L12" s="7">
        <v>6</v>
      </c>
      <c r="N12" s="7">
        <v>7</v>
      </c>
    </row>
    <row r="13" spans="1:14" ht="14.25">
      <c r="A13" t="s">
        <v>104</v>
      </c>
      <c r="B13" s="7"/>
      <c r="C13" s="7"/>
      <c r="D13" s="7"/>
      <c r="F13" s="7"/>
      <c r="G13" s="1"/>
      <c r="H13" s="7"/>
      <c r="J13" s="7"/>
      <c r="L13" s="7"/>
      <c r="N13" s="7"/>
    </row>
    <row r="14" spans="1:14" ht="14.25">
      <c r="A14" t="s">
        <v>105</v>
      </c>
      <c r="B14" s="7"/>
      <c r="C14" s="7"/>
      <c r="D14" s="7">
        <v>9</v>
      </c>
      <c r="F14" s="7"/>
      <c r="G14" s="1"/>
      <c r="H14" s="7"/>
      <c r="J14" s="7"/>
      <c r="L14" s="7"/>
      <c r="N14" s="7"/>
    </row>
    <row r="15" spans="1:14" ht="14.25">
      <c r="A15" s="15" t="s">
        <v>106</v>
      </c>
      <c r="B15" s="7"/>
      <c r="C15" s="7"/>
      <c r="D15" s="12">
        <f>SUM(D16:D18)</f>
        <v>9</v>
      </c>
      <c r="F15" s="12">
        <f>SUM(F16:F18)</f>
        <v>12</v>
      </c>
      <c r="G15" s="1"/>
      <c r="H15" s="12">
        <f>SUM(H16:H18)</f>
        <v>14</v>
      </c>
      <c r="J15" s="12">
        <f>SUM(J16:J18)</f>
        <v>6</v>
      </c>
      <c r="L15" s="12">
        <f>SUM(L16:L18)</f>
        <v>8</v>
      </c>
      <c r="N15" s="12">
        <f>SUM(N16:N18)</f>
        <v>11</v>
      </c>
    </row>
    <row r="16" spans="1:14" ht="14.25">
      <c r="A16" t="s">
        <v>107</v>
      </c>
      <c r="B16" s="7"/>
      <c r="C16" s="7"/>
      <c r="D16" s="7">
        <v>6</v>
      </c>
      <c r="F16" s="7">
        <v>8</v>
      </c>
      <c r="G16" s="1"/>
      <c r="H16" s="7">
        <v>12</v>
      </c>
      <c r="J16" s="7">
        <v>5</v>
      </c>
      <c r="L16" s="7">
        <v>8</v>
      </c>
      <c r="N16" s="7">
        <v>9</v>
      </c>
    </row>
    <row r="17" spans="1:14" ht="14.25">
      <c r="A17" t="s">
        <v>143</v>
      </c>
      <c r="B17" s="7"/>
      <c r="C17" s="7"/>
      <c r="D17" s="7"/>
      <c r="F17" s="7"/>
      <c r="G17" s="1"/>
      <c r="H17" s="7"/>
      <c r="J17" s="7"/>
      <c r="L17" s="7"/>
      <c r="N17" s="7">
        <v>2</v>
      </c>
    </row>
    <row r="18" spans="1:14" ht="14.25">
      <c r="A18" t="s">
        <v>108</v>
      </c>
      <c r="B18" s="7"/>
      <c r="C18" s="7"/>
      <c r="D18" s="7">
        <v>3</v>
      </c>
      <c r="F18" s="7">
        <v>4</v>
      </c>
      <c r="G18" s="1"/>
      <c r="H18" s="7">
        <v>2</v>
      </c>
      <c r="J18" s="7">
        <v>1</v>
      </c>
      <c r="L18" s="7">
        <v>0</v>
      </c>
      <c r="N18" s="7">
        <v>0</v>
      </c>
    </row>
    <row r="19" spans="1:14" ht="14.25">
      <c r="A19" s="15" t="s">
        <v>109</v>
      </c>
      <c r="B19" s="7"/>
      <c r="C19" s="7"/>
      <c r="D19" s="12">
        <f>SUM(D20:D22)</f>
        <v>4</v>
      </c>
      <c r="F19" s="12">
        <f>SUM(F20:F22)</f>
        <v>3</v>
      </c>
      <c r="G19" s="1"/>
      <c r="H19" s="12">
        <f>SUM(H20:H22)</f>
        <v>5</v>
      </c>
      <c r="J19" s="12">
        <f>SUM(J20:J22)</f>
        <v>5</v>
      </c>
      <c r="L19" s="12">
        <f>SUM(L20:L22)</f>
        <v>3</v>
      </c>
      <c r="N19" s="12">
        <f>SUM(N20:N22)</f>
        <v>4</v>
      </c>
    </row>
    <row r="20" spans="1:14" ht="14.25">
      <c r="A20" t="s">
        <v>110</v>
      </c>
      <c r="B20" s="7"/>
      <c r="C20" s="7"/>
      <c r="D20" s="7">
        <v>2</v>
      </c>
      <c r="F20" s="7">
        <v>2</v>
      </c>
      <c r="G20" s="1"/>
      <c r="H20" s="7">
        <v>3</v>
      </c>
      <c r="J20" s="7">
        <v>2</v>
      </c>
      <c r="L20" s="7">
        <v>1</v>
      </c>
      <c r="N20" s="7">
        <v>3</v>
      </c>
    </row>
    <row r="21" spans="1:14" ht="14.25">
      <c r="A21" t="s">
        <v>111</v>
      </c>
      <c r="B21" s="7"/>
      <c r="C21" s="7"/>
      <c r="D21" s="7"/>
      <c r="F21" s="7"/>
      <c r="G21" s="1"/>
      <c r="H21" s="7"/>
      <c r="J21" s="7">
        <v>1</v>
      </c>
      <c r="L21" s="7">
        <v>1</v>
      </c>
      <c r="N21" s="7">
        <v>0</v>
      </c>
    </row>
    <row r="22" spans="1:14" ht="14.25">
      <c r="A22" t="s">
        <v>112</v>
      </c>
      <c r="B22" s="7"/>
      <c r="C22" s="7"/>
      <c r="D22" s="7">
        <v>2</v>
      </c>
      <c r="F22" s="7">
        <v>1</v>
      </c>
      <c r="G22" s="1"/>
      <c r="H22" s="7">
        <v>2</v>
      </c>
      <c r="J22" s="7">
        <v>2</v>
      </c>
      <c r="L22" s="7">
        <v>1</v>
      </c>
      <c r="N22" s="7">
        <v>1</v>
      </c>
    </row>
    <row r="23" spans="1:14" ht="14.25">
      <c r="A23" s="15" t="s">
        <v>113</v>
      </c>
      <c r="B23" s="7"/>
      <c r="C23" s="7"/>
      <c r="D23" s="12">
        <f>SUM(D24:D25)</f>
        <v>7</v>
      </c>
      <c r="F23" s="12">
        <f>SUM(F24:F25)</f>
        <v>7</v>
      </c>
      <c r="G23" s="1"/>
      <c r="H23" s="12">
        <f>SUM(H24:H25)</f>
        <v>4</v>
      </c>
      <c r="J23" s="12">
        <f>SUM(J24:J25)</f>
        <v>7</v>
      </c>
      <c r="L23" s="12">
        <f>SUM(L24:L25)</f>
        <v>2</v>
      </c>
      <c r="N23" s="12">
        <f>SUM(N24:N25)</f>
        <v>10</v>
      </c>
    </row>
    <row r="24" spans="1:14" ht="14.25">
      <c r="A24" t="s">
        <v>114</v>
      </c>
      <c r="B24" s="7"/>
      <c r="C24" s="7"/>
      <c r="D24" s="7">
        <v>7</v>
      </c>
      <c r="F24" s="7">
        <v>7</v>
      </c>
      <c r="G24" s="1"/>
      <c r="H24" s="7">
        <v>4</v>
      </c>
      <c r="J24" s="7">
        <v>7</v>
      </c>
      <c r="L24" s="7">
        <v>2</v>
      </c>
      <c r="N24" s="7">
        <v>10</v>
      </c>
    </row>
    <row r="25" spans="1:14" ht="14.25">
      <c r="A25" t="s">
        <v>115</v>
      </c>
      <c r="B25" s="7"/>
      <c r="C25" s="7"/>
      <c r="D25" s="7"/>
      <c r="F25" s="7"/>
      <c r="G25" s="1"/>
      <c r="H25" s="7"/>
      <c r="J25" s="7"/>
      <c r="L25" s="7">
        <v>0</v>
      </c>
      <c r="N25" s="7">
        <v>0</v>
      </c>
    </row>
    <row r="26" spans="1:14" ht="14.25">
      <c r="A26" s="16"/>
      <c r="B26" s="7"/>
      <c r="C26" s="7"/>
      <c r="D26" s="7"/>
      <c r="F26" s="7"/>
      <c r="G26" s="1"/>
      <c r="H26" s="7"/>
      <c r="J26" s="7"/>
      <c r="L26" s="7"/>
      <c r="N26" s="7"/>
    </row>
    <row r="27" spans="1:14" ht="14.25">
      <c r="A27" s="14" t="s">
        <v>116</v>
      </c>
      <c r="B27" s="7"/>
      <c r="C27" s="7"/>
      <c r="D27" s="12">
        <f>+D29+D30+D31+D35+D39+D40+D43+D46+D51+D53+D58+D60+D61+D67+D68+D70+D74+D75+D59+D76+D77+D78+D69+D79</f>
        <v>777</v>
      </c>
      <c r="F27" s="12">
        <f>+F29+F30+F31+F35+F39+F40+F43+F46+F51+F53+F58+F60+F61+F67+F68+F70+F74+F75+F59+F76+F77+F78+F69+F79</f>
        <v>824</v>
      </c>
      <c r="G27" s="1"/>
      <c r="H27" s="12">
        <f>+H29+H30+H31+H35+H39+H40+H43+H46+H51+H53+H58+H60+H61+H67+H68+H70+H74+H75+H59+H76+H77+H78+H69+H79</f>
        <v>854</v>
      </c>
      <c r="J27" s="12">
        <f>+J29+J30+J31+J35+J39+J40+J43+J46+J51+J53+J58+J60+J61+J67+J68+J70+J74+J75+J59+J76+J77+J78+J69+J79+J38</f>
        <v>832</v>
      </c>
      <c r="L27" s="12">
        <f>+L29+L30+L31+L35+L39+L40+L43+L46+L51+L53+L58+L60+L61+L67+L68+L70+L74+L75+L59+L76+L77+L78+L69+L79+L38+L52+L50</f>
        <v>839</v>
      </c>
      <c r="N27" s="12">
        <f>+N29+N30+N31+N35+N39+N40+N43+N46+N51+N53+N58+N60+N61+N67+N68+N70+N74+N75+N59+N76+N77+N78+N69+N79+N38+N52+N50</f>
        <v>883</v>
      </c>
    </row>
    <row r="28" spans="1:14" ht="14.25">
      <c r="A28" s="7"/>
      <c r="B28" s="7"/>
      <c r="C28" s="7"/>
      <c r="D28" s="7"/>
      <c r="F28" s="7"/>
      <c r="G28" s="1"/>
      <c r="H28" s="7"/>
      <c r="J28" s="7"/>
      <c r="L28" s="7"/>
      <c r="N28" s="7"/>
    </row>
    <row r="29" spans="1:14" s="2" customFormat="1" ht="15">
      <c r="A29" s="10" t="s">
        <v>87</v>
      </c>
      <c r="B29" s="7">
        <v>5</v>
      </c>
      <c r="C29" s="7"/>
      <c r="D29" s="7">
        <v>10</v>
      </c>
      <c r="F29" s="7">
        <v>18</v>
      </c>
      <c r="H29" s="7">
        <v>18</v>
      </c>
      <c r="J29" s="7">
        <v>11</v>
      </c>
      <c r="L29" s="7">
        <v>16</v>
      </c>
      <c r="N29" s="7">
        <v>13</v>
      </c>
    </row>
    <row r="30" spans="1:14" s="2" customFormat="1" ht="15">
      <c r="A30" s="10" t="s">
        <v>94</v>
      </c>
      <c r="B30" s="7"/>
      <c r="C30" s="7"/>
      <c r="D30" s="7">
        <v>11</v>
      </c>
      <c r="F30" s="7">
        <v>9</v>
      </c>
      <c r="H30" s="7">
        <v>14</v>
      </c>
      <c r="J30" s="7">
        <v>15</v>
      </c>
      <c r="L30" s="7">
        <v>12</v>
      </c>
      <c r="N30" s="7">
        <v>15</v>
      </c>
    </row>
    <row r="31" spans="1:14" s="2" customFormat="1" ht="15">
      <c r="A31" s="10" t="s">
        <v>0</v>
      </c>
      <c r="B31" s="7">
        <f>+B32+B33</f>
        <v>15</v>
      </c>
      <c r="C31" s="7"/>
      <c r="D31" s="12">
        <f>+D32+D33+D34</f>
        <v>0</v>
      </c>
      <c r="F31" s="12">
        <f>+F32+F33+F34</f>
        <v>0</v>
      </c>
      <c r="H31" s="12">
        <f>+H32+H33+H34</f>
        <v>0</v>
      </c>
      <c r="J31" s="12">
        <f>+J32+J33+J34</f>
        <v>0</v>
      </c>
      <c r="L31" s="12">
        <f>+L32+L33+L34</f>
        <v>0</v>
      </c>
      <c r="N31" s="12">
        <f>+N32+N33+N34</f>
        <v>0</v>
      </c>
    </row>
    <row r="32" spans="1:14" s="2" customFormat="1" ht="15">
      <c r="A32" s="10" t="s">
        <v>85</v>
      </c>
      <c r="B32" s="7">
        <v>15</v>
      </c>
      <c r="C32" s="7"/>
      <c r="D32" s="7">
        <v>0</v>
      </c>
      <c r="F32" s="7">
        <v>0</v>
      </c>
      <c r="H32" s="7">
        <v>0</v>
      </c>
      <c r="J32" s="7">
        <v>0</v>
      </c>
      <c r="L32" s="7">
        <v>0</v>
      </c>
      <c r="N32" s="7">
        <v>0</v>
      </c>
    </row>
    <row r="33" spans="1:14" s="2" customFormat="1" ht="15">
      <c r="A33" s="10" t="s">
        <v>86</v>
      </c>
      <c r="B33" s="7">
        <v>0</v>
      </c>
      <c r="C33" s="7"/>
      <c r="D33" s="7">
        <v>0</v>
      </c>
      <c r="F33" s="7">
        <v>0</v>
      </c>
      <c r="H33" s="7">
        <v>0</v>
      </c>
      <c r="J33" s="7">
        <v>0</v>
      </c>
      <c r="L33" s="7">
        <v>0</v>
      </c>
      <c r="N33" s="7">
        <v>0</v>
      </c>
    </row>
    <row r="34" spans="1:14" s="2" customFormat="1" ht="15">
      <c r="A34" s="10" t="s">
        <v>89</v>
      </c>
      <c r="B34" s="7"/>
      <c r="C34" s="7"/>
      <c r="D34" s="7">
        <v>0</v>
      </c>
      <c r="F34" s="7">
        <v>0</v>
      </c>
      <c r="H34" s="7">
        <v>0</v>
      </c>
      <c r="J34" s="7">
        <v>0</v>
      </c>
      <c r="L34" s="7">
        <v>0</v>
      </c>
      <c r="N34" s="7">
        <v>0</v>
      </c>
    </row>
    <row r="35" spans="1:14" s="2" customFormat="1" ht="15">
      <c r="A35" s="10" t="s">
        <v>1</v>
      </c>
      <c r="B35" s="7">
        <v>9</v>
      </c>
      <c r="C35" s="7"/>
      <c r="D35" s="12">
        <f>+D36+D37</f>
        <v>27</v>
      </c>
      <c r="F35" s="12">
        <f>+F36+F37</f>
        <v>33</v>
      </c>
      <c r="H35" s="12">
        <f>+H36+H37</f>
        <v>27</v>
      </c>
      <c r="J35" s="12">
        <f>+J36+J37</f>
        <v>24</v>
      </c>
      <c r="L35" s="12">
        <f>+L36+L37</f>
        <v>18</v>
      </c>
      <c r="N35" s="12">
        <f>+N36+N37</f>
        <v>22</v>
      </c>
    </row>
    <row r="36" spans="1:14" s="2" customFormat="1" ht="15">
      <c r="A36" s="10" t="s">
        <v>90</v>
      </c>
      <c r="B36" s="7"/>
      <c r="C36" s="7"/>
      <c r="D36" s="7">
        <v>19</v>
      </c>
      <c r="F36" s="7">
        <v>20</v>
      </c>
      <c r="H36" s="7">
        <v>14</v>
      </c>
      <c r="J36" s="7">
        <v>19</v>
      </c>
      <c r="L36" s="7">
        <v>16</v>
      </c>
      <c r="N36" s="7">
        <v>22</v>
      </c>
    </row>
    <row r="37" spans="1:14" s="2" customFormat="1" ht="15">
      <c r="A37" s="10" t="s">
        <v>91</v>
      </c>
      <c r="B37" s="7"/>
      <c r="C37" s="7"/>
      <c r="D37" s="7">
        <v>8</v>
      </c>
      <c r="F37" s="7">
        <v>13</v>
      </c>
      <c r="H37" s="7">
        <v>13</v>
      </c>
      <c r="J37" s="7">
        <v>5</v>
      </c>
      <c r="L37" s="7">
        <v>2</v>
      </c>
      <c r="N37" s="7">
        <v>0</v>
      </c>
    </row>
    <row r="38" spans="1:14" s="2" customFormat="1" ht="15">
      <c r="A38" s="27" t="s">
        <v>138</v>
      </c>
      <c r="B38" s="7"/>
      <c r="C38" s="7"/>
      <c r="D38" s="7"/>
      <c r="F38" s="7"/>
      <c r="H38" s="7"/>
      <c r="J38" s="7">
        <v>3</v>
      </c>
      <c r="L38" s="7">
        <v>1</v>
      </c>
      <c r="N38" s="7">
        <v>0</v>
      </c>
    </row>
    <row r="39" spans="1:14" s="2" customFormat="1" ht="15">
      <c r="A39" s="10" t="s">
        <v>2</v>
      </c>
      <c r="B39" s="7">
        <v>11</v>
      </c>
      <c r="C39" s="7"/>
      <c r="D39" s="7">
        <v>16</v>
      </c>
      <c r="F39" s="7">
        <v>19</v>
      </c>
      <c r="H39" s="7">
        <v>20</v>
      </c>
      <c r="J39" s="7">
        <v>14</v>
      </c>
      <c r="L39" s="7">
        <v>15</v>
      </c>
      <c r="N39" s="7">
        <v>15</v>
      </c>
    </row>
    <row r="40" spans="1:14" s="2" customFormat="1" ht="15">
      <c r="A40" s="10" t="s">
        <v>43</v>
      </c>
      <c r="B40" s="7">
        <v>14</v>
      </c>
      <c r="C40" s="7"/>
      <c r="D40" s="12">
        <f>+D41+D42</f>
        <v>66</v>
      </c>
      <c r="F40" s="12">
        <f>+F41+F42</f>
        <v>49</v>
      </c>
      <c r="H40" s="12">
        <f>+H41+H42</f>
        <v>41</v>
      </c>
      <c r="J40" s="12">
        <f>+J41+J42</f>
        <v>79</v>
      </c>
      <c r="L40" s="12">
        <f>+L41+L42</f>
        <v>75</v>
      </c>
      <c r="N40" s="12">
        <f>+N41+N42</f>
        <v>90</v>
      </c>
    </row>
    <row r="41" spans="1:14" s="2" customFormat="1" ht="15">
      <c r="A41" s="10" t="s">
        <v>92</v>
      </c>
      <c r="B41" s="7"/>
      <c r="C41" s="7"/>
      <c r="D41" s="7">
        <v>26</v>
      </c>
      <c r="F41" s="7">
        <v>20</v>
      </c>
      <c r="H41" s="7">
        <v>12</v>
      </c>
      <c r="J41" s="7">
        <v>13</v>
      </c>
      <c r="L41" s="7">
        <v>21</v>
      </c>
      <c r="N41" s="7">
        <v>23</v>
      </c>
    </row>
    <row r="42" spans="1:14" s="2" customFormat="1" ht="15">
      <c r="A42" s="10" t="s">
        <v>93</v>
      </c>
      <c r="B42" s="7"/>
      <c r="C42" s="7"/>
      <c r="D42" s="7">
        <v>40</v>
      </c>
      <c r="F42" s="7">
        <v>29</v>
      </c>
      <c r="H42" s="7">
        <v>29</v>
      </c>
      <c r="J42" s="7">
        <v>66</v>
      </c>
      <c r="L42" s="7">
        <v>54</v>
      </c>
      <c r="N42" s="7">
        <v>67</v>
      </c>
    </row>
    <row r="43" spans="1:14" s="2" customFormat="1" ht="15">
      <c r="A43" s="10" t="s">
        <v>3</v>
      </c>
      <c r="B43" s="7">
        <v>20</v>
      </c>
      <c r="C43" s="7"/>
      <c r="D43" s="12">
        <f>+D44+D45</f>
        <v>74</v>
      </c>
      <c r="F43" s="12">
        <f>+F44+F45</f>
        <v>75</v>
      </c>
      <c r="H43" s="12">
        <f>+H44+H45</f>
        <v>92</v>
      </c>
      <c r="J43" s="12">
        <f>+J44+J45</f>
        <v>77</v>
      </c>
      <c r="L43" s="12">
        <f>+L44+L45</f>
        <v>63</v>
      </c>
      <c r="N43" s="12">
        <f>+N44+N45</f>
        <v>46</v>
      </c>
    </row>
    <row r="44" spans="1:14" s="2" customFormat="1" ht="15">
      <c r="A44" s="10" t="s">
        <v>123</v>
      </c>
      <c r="B44" s="7"/>
      <c r="C44" s="7"/>
      <c r="D44" s="7">
        <v>67</v>
      </c>
      <c r="F44" s="7">
        <v>72</v>
      </c>
      <c r="H44" s="7">
        <v>77</v>
      </c>
      <c r="J44" s="7">
        <v>66</v>
      </c>
      <c r="L44" s="7">
        <v>56</v>
      </c>
      <c r="N44" s="7">
        <v>41</v>
      </c>
    </row>
    <row r="45" spans="1:14" s="2" customFormat="1" ht="15">
      <c r="A45" s="10" t="s">
        <v>124</v>
      </c>
      <c r="B45" s="7"/>
      <c r="C45" s="7"/>
      <c r="D45" s="7">
        <v>7</v>
      </c>
      <c r="F45" s="7">
        <v>3</v>
      </c>
      <c r="H45" s="7">
        <v>15</v>
      </c>
      <c r="J45" s="7">
        <v>11</v>
      </c>
      <c r="L45" s="7">
        <v>7</v>
      </c>
      <c r="N45" s="7">
        <v>5</v>
      </c>
    </row>
    <row r="46" spans="1:14" s="2" customFormat="1" ht="15">
      <c r="A46" s="10" t="s">
        <v>33</v>
      </c>
      <c r="B46" s="7">
        <f>+B47+B48+B49</f>
        <v>12</v>
      </c>
      <c r="C46" s="7"/>
      <c r="D46" s="12">
        <f>+D47+D48+D49</f>
        <v>0</v>
      </c>
      <c r="F46" s="12">
        <f>+F47+F48+F49</f>
        <v>0</v>
      </c>
      <c r="H46" s="12">
        <f>+H47+H48+H49</f>
        <v>0</v>
      </c>
      <c r="J46" s="12">
        <f>+J47+J48+J49</f>
        <v>0</v>
      </c>
      <c r="L46" s="12">
        <f>+L47+L48+L49</f>
        <v>0</v>
      </c>
      <c r="N46" s="12">
        <f>+N47+N48+N49</f>
        <v>0</v>
      </c>
    </row>
    <row r="47" spans="1:14" s="6" customFormat="1" ht="14.25">
      <c r="A47" s="10" t="s">
        <v>34</v>
      </c>
      <c r="B47" s="7">
        <v>6</v>
      </c>
      <c r="C47" s="7"/>
      <c r="D47" s="7">
        <v>0</v>
      </c>
      <c r="F47" s="7">
        <v>0</v>
      </c>
      <c r="H47" s="7">
        <v>0</v>
      </c>
      <c r="J47" s="7">
        <v>0</v>
      </c>
      <c r="L47" s="7">
        <v>0</v>
      </c>
      <c r="N47" s="7">
        <v>0</v>
      </c>
    </row>
    <row r="48" spans="1:14" s="6" customFormat="1" ht="14.25">
      <c r="A48" s="10" t="s">
        <v>37</v>
      </c>
      <c r="B48" s="7">
        <v>2</v>
      </c>
      <c r="C48" s="7"/>
      <c r="D48" s="7">
        <v>0</v>
      </c>
      <c r="F48" s="7">
        <v>0</v>
      </c>
      <c r="H48" s="7">
        <v>0</v>
      </c>
      <c r="J48" s="7">
        <v>0</v>
      </c>
      <c r="L48" s="7">
        <v>0</v>
      </c>
      <c r="N48" s="7">
        <v>0</v>
      </c>
    </row>
    <row r="49" spans="1:14" s="6" customFormat="1" ht="14.25">
      <c r="A49" s="10" t="s">
        <v>35</v>
      </c>
      <c r="B49" s="7">
        <v>4</v>
      </c>
      <c r="C49" s="7"/>
      <c r="D49" s="7">
        <v>0</v>
      </c>
      <c r="F49" s="7">
        <v>0</v>
      </c>
      <c r="H49" s="7">
        <v>0</v>
      </c>
      <c r="J49" s="7">
        <v>0</v>
      </c>
      <c r="L49" s="7">
        <v>0</v>
      </c>
      <c r="N49" s="7">
        <v>0</v>
      </c>
    </row>
    <row r="50" spans="1:14" s="6" customFormat="1" ht="14.25">
      <c r="A50" s="27" t="s">
        <v>140</v>
      </c>
      <c r="B50" s="7"/>
      <c r="C50" s="7"/>
      <c r="D50" s="7"/>
      <c r="F50" s="7"/>
      <c r="H50" s="7"/>
      <c r="J50" s="7"/>
      <c r="L50" s="7">
        <v>2</v>
      </c>
      <c r="N50" s="7">
        <v>1</v>
      </c>
    </row>
    <row r="51" spans="1:14" s="2" customFormat="1" ht="15">
      <c r="A51" s="10" t="s">
        <v>4</v>
      </c>
      <c r="B51" s="7">
        <v>14</v>
      </c>
      <c r="C51" s="7"/>
      <c r="D51" s="7">
        <v>31</v>
      </c>
      <c r="F51" s="7">
        <v>42</v>
      </c>
      <c r="H51" s="7">
        <v>41</v>
      </c>
      <c r="J51" s="7">
        <v>35</v>
      </c>
      <c r="L51" s="7">
        <v>39</v>
      </c>
      <c r="N51" s="7">
        <v>33</v>
      </c>
    </row>
    <row r="52" spans="1:14" s="2" customFormat="1" ht="15">
      <c r="A52" s="27" t="s">
        <v>139</v>
      </c>
      <c r="B52" s="7"/>
      <c r="C52" s="7"/>
      <c r="D52" s="7"/>
      <c r="F52" s="7"/>
      <c r="H52" s="7"/>
      <c r="J52" s="7"/>
      <c r="L52" s="7">
        <v>1</v>
      </c>
      <c r="N52" s="7">
        <v>3</v>
      </c>
    </row>
    <row r="53" spans="1:14" s="2" customFormat="1" ht="15">
      <c r="A53" s="10" t="s">
        <v>8</v>
      </c>
      <c r="B53" s="7">
        <f>+B54+B55+B56</f>
        <v>8</v>
      </c>
      <c r="C53" s="7"/>
      <c r="D53" s="12">
        <f>+D54+D55+D56+D57</f>
        <v>27</v>
      </c>
      <c r="F53" s="12">
        <f>+F54+F55+F56+F57</f>
        <v>26</v>
      </c>
      <c r="H53" s="12">
        <f>+H54+H55+H56+H57</f>
        <v>24</v>
      </c>
      <c r="J53" s="12">
        <f>+J54+J55+J56+J57</f>
        <v>14</v>
      </c>
      <c r="L53" s="12">
        <f>+L54+L55+L56+L57</f>
        <v>15</v>
      </c>
      <c r="N53" s="12">
        <f>+N54+N55+N56+N57</f>
        <v>10</v>
      </c>
    </row>
    <row r="54" spans="1:14" s="6" customFormat="1" ht="14.25">
      <c r="A54" s="10" t="s">
        <v>9</v>
      </c>
      <c r="B54" s="7">
        <v>3</v>
      </c>
      <c r="C54" s="7"/>
      <c r="D54" s="7">
        <v>7</v>
      </c>
      <c r="F54" s="7">
        <v>12</v>
      </c>
      <c r="H54" s="7">
        <v>9</v>
      </c>
      <c r="J54" s="7">
        <v>4</v>
      </c>
      <c r="L54" s="7">
        <v>8</v>
      </c>
      <c r="N54" s="7">
        <v>8</v>
      </c>
    </row>
    <row r="55" spans="1:14" s="6" customFormat="1" ht="14.25">
      <c r="A55" s="10" t="s">
        <v>55</v>
      </c>
      <c r="B55" s="7">
        <v>0</v>
      </c>
      <c r="C55" s="7"/>
      <c r="D55" s="7">
        <v>7</v>
      </c>
      <c r="F55" s="7">
        <v>7</v>
      </c>
      <c r="H55" s="7">
        <v>5</v>
      </c>
      <c r="J55" s="7">
        <v>7</v>
      </c>
      <c r="L55" s="7">
        <v>4</v>
      </c>
      <c r="N55" s="7">
        <v>1</v>
      </c>
    </row>
    <row r="56" spans="1:14" s="6" customFormat="1" ht="14.25">
      <c r="A56" s="10" t="s">
        <v>10</v>
      </c>
      <c r="B56" s="7">
        <v>5</v>
      </c>
      <c r="C56" s="7"/>
      <c r="D56" s="7">
        <v>12</v>
      </c>
      <c r="F56" s="7">
        <v>6</v>
      </c>
      <c r="H56" s="7">
        <v>8</v>
      </c>
      <c r="J56" s="7">
        <v>3</v>
      </c>
      <c r="L56" s="7">
        <v>3</v>
      </c>
      <c r="N56" s="7">
        <v>1</v>
      </c>
    </row>
    <row r="57" spans="1:14" s="6" customFormat="1" ht="14.25">
      <c r="A57" s="10" t="s">
        <v>88</v>
      </c>
      <c r="B57" s="7"/>
      <c r="C57" s="7"/>
      <c r="D57" s="7">
        <v>1</v>
      </c>
      <c r="F57" s="7">
        <v>1</v>
      </c>
      <c r="H57" s="7">
        <v>2</v>
      </c>
      <c r="J57" s="7">
        <v>0</v>
      </c>
      <c r="L57" s="7">
        <v>0</v>
      </c>
      <c r="N57" s="7">
        <v>0</v>
      </c>
    </row>
    <row r="58" spans="1:14" s="2" customFormat="1" ht="15">
      <c r="A58" s="10" t="s">
        <v>11</v>
      </c>
      <c r="B58" s="7">
        <v>22</v>
      </c>
      <c r="C58" s="7"/>
      <c r="D58" s="7">
        <v>47</v>
      </c>
      <c r="F58" s="7">
        <v>41</v>
      </c>
      <c r="H58" s="7">
        <v>43</v>
      </c>
      <c r="J58" s="7">
        <v>37</v>
      </c>
      <c r="L58" s="7">
        <v>40</v>
      </c>
      <c r="N58" s="7">
        <v>43</v>
      </c>
    </row>
    <row r="59" spans="1:14" s="2" customFormat="1" ht="15">
      <c r="A59" s="27" t="s">
        <v>132</v>
      </c>
      <c r="B59" s="7"/>
      <c r="C59" s="7"/>
      <c r="D59" s="7"/>
      <c r="F59" s="7">
        <v>22</v>
      </c>
      <c r="H59" s="7">
        <v>31</v>
      </c>
      <c r="J59" s="7">
        <v>23</v>
      </c>
      <c r="L59" s="7">
        <v>19</v>
      </c>
      <c r="N59" s="7">
        <v>12</v>
      </c>
    </row>
    <row r="60" spans="1:14" s="2" customFormat="1" ht="15">
      <c r="A60" s="10" t="s">
        <v>46</v>
      </c>
      <c r="B60" s="7">
        <v>17</v>
      </c>
      <c r="C60" s="7"/>
      <c r="D60" s="7">
        <v>23</v>
      </c>
      <c r="F60" s="7">
        <v>25</v>
      </c>
      <c r="H60" s="7">
        <v>28</v>
      </c>
      <c r="J60" s="7">
        <v>37</v>
      </c>
      <c r="L60" s="7">
        <v>29</v>
      </c>
      <c r="N60" s="7">
        <v>29</v>
      </c>
    </row>
    <row r="61" spans="1:14" s="2" customFormat="1" ht="15">
      <c r="A61" s="10" t="s">
        <v>45</v>
      </c>
      <c r="B61" s="7">
        <f>+B62+B63+B66</f>
        <v>41</v>
      </c>
      <c r="C61" s="7"/>
      <c r="D61" s="12">
        <f>+D62+D63+D66+D64</f>
        <v>124</v>
      </c>
      <c r="F61" s="12">
        <f>+F62+F63+F66+F64</f>
        <v>121</v>
      </c>
      <c r="H61" s="12">
        <f>+H62+H63+H66+H64</f>
        <v>109</v>
      </c>
      <c r="J61" s="12">
        <f>SUM(J62:J66)</f>
        <v>116</v>
      </c>
      <c r="L61" s="12">
        <f>SUM(L62:L66)</f>
        <v>170</v>
      </c>
      <c r="N61" s="12">
        <f>SUM(N62:N66)</f>
        <v>204</v>
      </c>
    </row>
    <row r="62" spans="1:14" s="6" customFormat="1" ht="14.25">
      <c r="A62" s="10" t="s">
        <v>5</v>
      </c>
      <c r="B62" s="7">
        <v>5</v>
      </c>
      <c r="C62" s="7"/>
      <c r="D62" s="7">
        <v>13</v>
      </c>
      <c r="F62" s="7">
        <v>12</v>
      </c>
      <c r="H62" s="7">
        <v>19</v>
      </c>
      <c r="J62" s="7">
        <v>14</v>
      </c>
      <c r="L62" s="7">
        <v>23</v>
      </c>
      <c r="N62" s="7">
        <v>23</v>
      </c>
    </row>
    <row r="63" spans="1:14" s="6" customFormat="1" ht="14.25">
      <c r="A63" s="10" t="s">
        <v>6</v>
      </c>
      <c r="B63" s="7">
        <v>4</v>
      </c>
      <c r="C63" s="7"/>
      <c r="D63" s="7">
        <v>20</v>
      </c>
      <c r="F63" s="7">
        <v>31</v>
      </c>
      <c r="H63" s="7">
        <v>30</v>
      </c>
      <c r="J63" s="7">
        <v>38</v>
      </c>
      <c r="L63" s="7">
        <v>74</v>
      </c>
      <c r="N63" s="7">
        <v>89</v>
      </c>
    </row>
    <row r="64" spans="1:14" s="6" customFormat="1" ht="14.25">
      <c r="A64" s="10" t="s">
        <v>130</v>
      </c>
      <c r="B64" s="7"/>
      <c r="C64" s="7"/>
      <c r="D64" s="7">
        <v>59</v>
      </c>
      <c r="F64" s="7">
        <v>48</v>
      </c>
      <c r="H64" s="7">
        <v>25</v>
      </c>
      <c r="J64" s="7">
        <v>30</v>
      </c>
      <c r="L64" s="7">
        <v>41</v>
      </c>
      <c r="N64" s="7">
        <v>47</v>
      </c>
    </row>
    <row r="65" spans="1:14" s="6" customFormat="1" ht="14.25">
      <c r="A65" s="27" t="s">
        <v>137</v>
      </c>
      <c r="B65" s="7"/>
      <c r="C65" s="7"/>
      <c r="D65" s="7"/>
      <c r="F65" s="7"/>
      <c r="H65" s="7"/>
      <c r="J65" s="7">
        <v>1</v>
      </c>
      <c r="L65" s="7">
        <v>3</v>
      </c>
      <c r="N65" s="7">
        <v>13</v>
      </c>
    </row>
    <row r="66" spans="1:14" s="6" customFormat="1" ht="14.25">
      <c r="A66" s="10" t="s">
        <v>7</v>
      </c>
      <c r="B66" s="7">
        <v>32</v>
      </c>
      <c r="C66" s="7"/>
      <c r="D66" s="7">
        <v>32</v>
      </c>
      <c r="F66" s="7">
        <v>30</v>
      </c>
      <c r="H66" s="7">
        <v>35</v>
      </c>
      <c r="J66" s="7">
        <v>33</v>
      </c>
      <c r="L66" s="7">
        <v>29</v>
      </c>
      <c r="N66" s="7">
        <v>32</v>
      </c>
    </row>
    <row r="67" spans="1:14" s="2" customFormat="1" ht="15">
      <c r="A67" s="10" t="s">
        <v>72</v>
      </c>
      <c r="B67" s="7">
        <v>0</v>
      </c>
      <c r="C67" s="7"/>
      <c r="D67" s="7">
        <v>14</v>
      </c>
      <c r="F67" s="7">
        <v>22</v>
      </c>
      <c r="H67" s="7">
        <v>25</v>
      </c>
      <c r="J67" s="7">
        <v>16</v>
      </c>
      <c r="L67" s="7">
        <v>16</v>
      </c>
      <c r="N67" s="7">
        <v>19</v>
      </c>
    </row>
    <row r="68" spans="1:14" s="2" customFormat="1" ht="15">
      <c r="A68" s="10" t="s">
        <v>12</v>
      </c>
      <c r="B68" s="7">
        <v>9</v>
      </c>
      <c r="C68" s="7"/>
      <c r="D68" s="7">
        <v>34</v>
      </c>
      <c r="F68" s="7">
        <v>40</v>
      </c>
      <c r="H68" s="7">
        <v>62</v>
      </c>
      <c r="J68" s="7">
        <v>47</v>
      </c>
      <c r="L68" s="7">
        <v>48</v>
      </c>
      <c r="N68" s="7">
        <v>57</v>
      </c>
    </row>
    <row r="69" spans="1:14" s="2" customFormat="1" ht="15">
      <c r="A69" s="10" t="s">
        <v>125</v>
      </c>
      <c r="B69" s="7"/>
      <c r="C69" s="7"/>
      <c r="D69" s="7">
        <v>7</v>
      </c>
      <c r="F69" s="7">
        <v>9</v>
      </c>
      <c r="H69" s="7">
        <v>5</v>
      </c>
      <c r="J69" s="7">
        <v>5</v>
      </c>
      <c r="L69" s="7">
        <v>5</v>
      </c>
      <c r="N69" s="7">
        <v>3</v>
      </c>
    </row>
    <row r="70" spans="1:14" s="2" customFormat="1" ht="15">
      <c r="A70" s="10" t="s">
        <v>13</v>
      </c>
      <c r="B70" s="7">
        <f>+B71+B72+B73</f>
        <v>3</v>
      </c>
      <c r="C70" s="7"/>
      <c r="D70" s="12">
        <f>+D71+D72+D73</f>
        <v>0</v>
      </c>
      <c r="F70" s="12">
        <f>+F71+F72+F73</f>
        <v>0</v>
      </c>
      <c r="H70" s="12">
        <f>+H71+H72+H73</f>
        <v>0</v>
      </c>
      <c r="J70" s="12">
        <f>+J71+J72+J73</f>
        <v>0</v>
      </c>
      <c r="L70" s="12">
        <f>+L71+L72+L73</f>
        <v>0</v>
      </c>
      <c r="N70" s="12">
        <f>+N71+N72+N73</f>
        <v>0</v>
      </c>
    </row>
    <row r="71" spans="1:14" s="6" customFormat="1" ht="14.25">
      <c r="A71" s="10" t="s">
        <v>61</v>
      </c>
      <c r="B71" s="7">
        <v>3</v>
      </c>
      <c r="C71" s="7"/>
      <c r="D71" s="7">
        <v>0</v>
      </c>
      <c r="F71" s="7">
        <v>0</v>
      </c>
      <c r="H71" s="7">
        <v>0</v>
      </c>
      <c r="J71" s="7">
        <v>0</v>
      </c>
      <c r="L71" s="7">
        <v>0</v>
      </c>
      <c r="N71" s="7">
        <v>0</v>
      </c>
    </row>
    <row r="72" spans="1:14" s="6" customFormat="1" ht="14.25">
      <c r="A72" s="10" t="s">
        <v>62</v>
      </c>
      <c r="B72" s="7">
        <v>0</v>
      </c>
      <c r="C72" s="7"/>
      <c r="D72" s="7">
        <v>0</v>
      </c>
      <c r="F72" s="7">
        <v>0</v>
      </c>
      <c r="H72" s="7">
        <v>0</v>
      </c>
      <c r="J72" s="7">
        <v>0</v>
      </c>
      <c r="L72" s="7">
        <v>0</v>
      </c>
      <c r="N72" s="7">
        <v>0</v>
      </c>
    </row>
    <row r="73" spans="1:14" s="6" customFormat="1" ht="14.25">
      <c r="A73" s="10" t="s">
        <v>63</v>
      </c>
      <c r="B73" s="7">
        <v>0</v>
      </c>
      <c r="C73" s="7"/>
      <c r="D73" s="7">
        <v>0</v>
      </c>
      <c r="F73" s="7">
        <v>0</v>
      </c>
      <c r="H73" s="7">
        <v>0</v>
      </c>
      <c r="J73" s="7">
        <v>0</v>
      </c>
      <c r="L73" s="7">
        <v>0</v>
      </c>
      <c r="N73" s="7">
        <v>0</v>
      </c>
    </row>
    <row r="74" spans="1:14" s="2" customFormat="1" ht="15">
      <c r="A74" s="10" t="s">
        <v>14</v>
      </c>
      <c r="B74" s="7">
        <v>5</v>
      </c>
      <c r="C74" s="7"/>
      <c r="D74" s="7">
        <v>21</v>
      </c>
      <c r="F74" s="7">
        <v>15</v>
      </c>
      <c r="H74" s="7">
        <v>10</v>
      </c>
      <c r="J74" s="7">
        <v>10</v>
      </c>
      <c r="L74" s="7">
        <v>13</v>
      </c>
      <c r="N74" s="7">
        <v>29</v>
      </c>
    </row>
    <row r="75" spans="1:14" s="2" customFormat="1" ht="15">
      <c r="A75" s="10" t="s">
        <v>56</v>
      </c>
      <c r="B75" s="7">
        <v>2</v>
      </c>
      <c r="C75" s="7"/>
      <c r="D75" s="7">
        <v>51</v>
      </c>
      <c r="F75" s="7">
        <v>44</v>
      </c>
      <c r="H75" s="7">
        <v>42</v>
      </c>
      <c r="J75" s="7">
        <v>38</v>
      </c>
      <c r="L75" s="7">
        <v>33</v>
      </c>
      <c r="N75" s="7">
        <v>46</v>
      </c>
    </row>
    <row r="76" spans="1:14" s="2" customFormat="1" ht="15">
      <c r="A76" s="10" t="s">
        <v>15</v>
      </c>
      <c r="B76" s="7">
        <v>23</v>
      </c>
      <c r="C76" s="7"/>
      <c r="D76" s="7">
        <v>61</v>
      </c>
      <c r="F76" s="7">
        <v>72</v>
      </c>
      <c r="H76" s="7">
        <v>84</v>
      </c>
      <c r="J76" s="7">
        <v>81</v>
      </c>
      <c r="L76" s="7">
        <v>82</v>
      </c>
      <c r="N76" s="7">
        <v>76</v>
      </c>
    </row>
    <row r="77" spans="1:14" s="2" customFormat="1" ht="15">
      <c r="A77" s="10" t="s">
        <v>16</v>
      </c>
      <c r="B77" s="7">
        <v>44</v>
      </c>
      <c r="C77" s="7"/>
      <c r="D77" s="7">
        <v>60</v>
      </c>
      <c r="F77" s="7">
        <v>53</v>
      </c>
      <c r="H77" s="7">
        <v>50</v>
      </c>
      <c r="J77" s="7">
        <v>59</v>
      </c>
      <c r="L77" s="7">
        <v>57</v>
      </c>
      <c r="N77" s="7">
        <v>67</v>
      </c>
    </row>
    <row r="78" spans="1:14" s="2" customFormat="1" ht="15">
      <c r="A78" s="10" t="s">
        <v>17</v>
      </c>
      <c r="B78" s="7">
        <v>8</v>
      </c>
      <c r="C78" s="7"/>
      <c r="D78" s="7">
        <v>12</v>
      </c>
      <c r="F78" s="7">
        <v>16</v>
      </c>
      <c r="H78" s="7">
        <v>21</v>
      </c>
      <c r="J78" s="7">
        <v>22</v>
      </c>
      <c r="L78" s="7">
        <v>19</v>
      </c>
      <c r="N78" s="7">
        <v>17</v>
      </c>
    </row>
    <row r="79" spans="1:14" s="6" customFormat="1" ht="14.25">
      <c r="A79" s="10" t="s">
        <v>18</v>
      </c>
      <c r="B79" s="7">
        <v>18</v>
      </c>
      <c r="C79" s="7"/>
      <c r="D79" s="7">
        <v>61</v>
      </c>
      <c r="F79" s="7">
        <v>73</v>
      </c>
      <c r="H79" s="7">
        <v>67</v>
      </c>
      <c r="J79" s="7">
        <v>69</v>
      </c>
      <c r="L79" s="7">
        <v>51</v>
      </c>
      <c r="N79" s="7">
        <v>33</v>
      </c>
    </row>
    <row r="80" spans="1:14" ht="14.25">
      <c r="A80" s="10"/>
      <c r="B80" s="7"/>
      <c r="C80" s="7"/>
      <c r="D80" s="7"/>
      <c r="F80" s="7"/>
      <c r="G80" s="1"/>
      <c r="H80" s="7"/>
      <c r="J80" s="7"/>
      <c r="L80" s="7"/>
      <c r="N80" s="7"/>
    </row>
    <row r="81" spans="1:14" s="2" customFormat="1" ht="15">
      <c r="A81" s="7"/>
      <c r="B81" s="7"/>
      <c r="C81" s="7"/>
      <c r="D81" s="12"/>
      <c r="F81" s="12"/>
      <c r="H81" s="12"/>
      <c r="J81" s="12"/>
      <c r="L81" s="12"/>
      <c r="N81" s="12"/>
    </row>
    <row r="82" spans="1:14" ht="14.25">
      <c r="A82" s="18" t="s">
        <v>67</v>
      </c>
      <c r="B82" s="7" t="s">
        <v>66</v>
      </c>
      <c r="C82" s="7"/>
      <c r="D82" s="12">
        <f>+D83+D84+D85+D86+D88+D89+D90+D92+D95+D87</f>
        <v>369</v>
      </c>
      <c r="F82" s="12">
        <f>+F83+F84+F85+F86+F88+F89+F90+F92+F95+F87+F91</f>
        <v>437</v>
      </c>
      <c r="G82" s="1"/>
      <c r="H82" s="12">
        <f>+H83+H84+H85+H86+H88+H89+H90+H92+H95+H87+H91</f>
        <v>422</v>
      </c>
      <c r="J82" s="12">
        <f>+J83+J84+J85+J86+J88+J89+J90+J92+J95+J87+J91</f>
        <v>376</v>
      </c>
      <c r="L82" s="12">
        <f>+L83+L84+L85+L86+L88+L89+L90+L92+L95+L87+L91</f>
        <v>341</v>
      </c>
      <c r="N82" s="12">
        <f>+N83+N84+N85+N86+N88+N89+N90+N92+N95+N87+N91</f>
        <v>297</v>
      </c>
    </row>
    <row r="83" spans="1:14" ht="14.25">
      <c r="A83" s="7" t="s">
        <v>57</v>
      </c>
      <c r="B83" s="8">
        <v>0</v>
      </c>
      <c r="C83" s="7"/>
      <c r="D83" s="7">
        <v>0</v>
      </c>
      <c r="F83" s="7">
        <v>4</v>
      </c>
      <c r="G83" s="1"/>
      <c r="H83" s="7">
        <v>6</v>
      </c>
      <c r="J83" s="7">
        <v>2</v>
      </c>
      <c r="L83" s="7">
        <v>3</v>
      </c>
      <c r="N83" s="7">
        <v>3</v>
      </c>
    </row>
    <row r="84" spans="1:14" ht="14.25">
      <c r="A84" s="7" t="s">
        <v>41</v>
      </c>
      <c r="B84" s="7">
        <v>12</v>
      </c>
      <c r="C84" s="7"/>
      <c r="D84" s="7">
        <v>29</v>
      </c>
      <c r="F84" s="7">
        <v>36</v>
      </c>
      <c r="G84" s="1"/>
      <c r="H84" s="7">
        <v>32</v>
      </c>
      <c r="J84" s="7">
        <v>27</v>
      </c>
      <c r="L84" s="7">
        <v>30</v>
      </c>
      <c r="N84" s="7">
        <v>20</v>
      </c>
    </row>
    <row r="85" spans="1:14" ht="14.25">
      <c r="A85" s="7" t="s">
        <v>51</v>
      </c>
      <c r="B85" s="7">
        <v>1</v>
      </c>
      <c r="C85" s="7"/>
      <c r="D85" s="7">
        <v>0</v>
      </c>
      <c r="F85" s="7">
        <v>7</v>
      </c>
      <c r="G85" s="1"/>
      <c r="H85" s="7">
        <v>7</v>
      </c>
      <c r="J85" s="7">
        <v>4</v>
      </c>
      <c r="L85" s="7">
        <v>4</v>
      </c>
      <c r="N85" s="7">
        <v>2</v>
      </c>
    </row>
    <row r="86" spans="1:14" s="2" customFormat="1" ht="15">
      <c r="A86" s="10" t="s">
        <v>19</v>
      </c>
      <c r="B86" s="7">
        <v>4</v>
      </c>
      <c r="C86" s="7"/>
      <c r="D86" s="7">
        <v>50</v>
      </c>
      <c r="F86" s="7">
        <v>43</v>
      </c>
      <c r="H86" s="7">
        <v>35</v>
      </c>
      <c r="J86" s="7">
        <v>35</v>
      </c>
      <c r="L86" s="7">
        <v>31</v>
      </c>
      <c r="N86" s="7">
        <v>37</v>
      </c>
    </row>
    <row r="87" spans="1:14" s="2" customFormat="1" ht="15">
      <c r="A87" s="27" t="s">
        <v>131</v>
      </c>
      <c r="B87" s="7"/>
      <c r="C87" s="7"/>
      <c r="D87" s="7">
        <v>3</v>
      </c>
      <c r="F87" s="7">
        <v>51</v>
      </c>
      <c r="H87" s="7">
        <v>74</v>
      </c>
      <c r="J87" s="7">
        <v>73</v>
      </c>
      <c r="L87" s="7">
        <v>29</v>
      </c>
      <c r="N87" s="7">
        <v>7</v>
      </c>
    </row>
    <row r="88" spans="1:14" s="2" customFormat="1" ht="15">
      <c r="A88" s="10" t="s">
        <v>20</v>
      </c>
      <c r="B88" s="7">
        <v>6</v>
      </c>
      <c r="C88" s="7"/>
      <c r="D88" s="7">
        <v>27</v>
      </c>
      <c r="F88" s="7">
        <v>19</v>
      </c>
      <c r="H88" s="7">
        <v>19</v>
      </c>
      <c r="J88" s="7">
        <v>24</v>
      </c>
      <c r="L88" s="7">
        <v>16</v>
      </c>
      <c r="N88" s="7">
        <v>12</v>
      </c>
    </row>
    <row r="89" spans="1:14" s="2" customFormat="1" ht="15">
      <c r="A89" s="10" t="s">
        <v>95</v>
      </c>
      <c r="B89" s="7">
        <v>52</v>
      </c>
      <c r="C89" s="7"/>
      <c r="D89" s="7">
        <v>148</v>
      </c>
      <c r="F89" s="7">
        <v>159</v>
      </c>
      <c r="H89" s="7">
        <v>145</v>
      </c>
      <c r="J89" s="7">
        <v>120</v>
      </c>
      <c r="L89" s="7">
        <v>137</v>
      </c>
      <c r="N89" s="7">
        <v>122</v>
      </c>
    </row>
    <row r="90" spans="1:14" s="2" customFormat="1" ht="15">
      <c r="A90" s="10" t="s">
        <v>21</v>
      </c>
      <c r="B90" s="7">
        <v>23</v>
      </c>
      <c r="C90" s="7"/>
      <c r="D90" s="7">
        <v>33</v>
      </c>
      <c r="F90" s="7">
        <v>26</v>
      </c>
      <c r="H90" s="7">
        <v>27</v>
      </c>
      <c r="J90" s="7">
        <v>27</v>
      </c>
      <c r="L90" s="7">
        <v>26</v>
      </c>
      <c r="N90" s="7">
        <v>20</v>
      </c>
    </row>
    <row r="91" spans="1:14" s="2" customFormat="1" ht="15">
      <c r="A91" s="27" t="s">
        <v>135</v>
      </c>
      <c r="B91" s="7"/>
      <c r="C91" s="7"/>
      <c r="D91" s="7">
        <v>0</v>
      </c>
      <c r="F91" s="7">
        <v>1</v>
      </c>
      <c r="H91" s="7">
        <v>15</v>
      </c>
      <c r="J91" s="7">
        <v>19</v>
      </c>
      <c r="L91" s="7">
        <v>21</v>
      </c>
      <c r="N91" s="7">
        <v>14</v>
      </c>
    </row>
    <row r="92" spans="1:14" s="2" customFormat="1" ht="15">
      <c r="A92" s="10" t="s">
        <v>73</v>
      </c>
      <c r="B92" s="7">
        <f>+B93+B94</f>
        <v>54</v>
      </c>
      <c r="C92" s="7"/>
      <c r="D92" s="12">
        <f>+D93+D94</f>
        <v>28</v>
      </c>
      <c r="F92" s="12">
        <f>+F93+F94</f>
        <v>32</v>
      </c>
      <c r="H92" s="12">
        <f>+H93+H94</f>
        <v>17</v>
      </c>
      <c r="J92" s="12">
        <f>+J93+J94</f>
        <v>11</v>
      </c>
      <c r="L92" s="12">
        <f>+L93+L94</f>
        <v>9</v>
      </c>
      <c r="N92" s="12">
        <f>+N93+N94</f>
        <v>23</v>
      </c>
    </row>
    <row r="93" spans="1:14" s="6" customFormat="1" ht="14.25">
      <c r="A93" s="10" t="s">
        <v>74</v>
      </c>
      <c r="B93" s="7">
        <v>23</v>
      </c>
      <c r="C93" s="7"/>
      <c r="D93" s="7">
        <v>11</v>
      </c>
      <c r="F93" s="7">
        <v>15</v>
      </c>
      <c r="H93" s="7">
        <v>17</v>
      </c>
      <c r="J93" s="7">
        <v>11</v>
      </c>
      <c r="L93" s="7">
        <v>9</v>
      </c>
      <c r="N93" s="7">
        <v>23</v>
      </c>
    </row>
    <row r="94" spans="1:14" s="6" customFormat="1" ht="14.25">
      <c r="A94" s="10" t="s">
        <v>75</v>
      </c>
      <c r="B94" s="7">
        <v>31</v>
      </c>
      <c r="C94" s="7"/>
      <c r="D94" s="7">
        <v>17</v>
      </c>
      <c r="F94" s="7">
        <v>17</v>
      </c>
      <c r="H94" s="7">
        <v>0</v>
      </c>
      <c r="J94" s="7">
        <v>0</v>
      </c>
      <c r="L94" s="7">
        <v>0</v>
      </c>
      <c r="N94" s="7">
        <v>0</v>
      </c>
    </row>
    <row r="95" spans="1:14" s="2" customFormat="1" ht="15">
      <c r="A95" s="10" t="s">
        <v>22</v>
      </c>
      <c r="B95" s="7">
        <f>+B96+B97</f>
        <v>25</v>
      </c>
      <c r="C95" s="7"/>
      <c r="D95" s="12">
        <f>+D96+D97</f>
        <v>51</v>
      </c>
      <c r="F95" s="12">
        <f>+F96+F97</f>
        <v>59</v>
      </c>
      <c r="H95" s="12">
        <f>+H96+H97</f>
        <v>45</v>
      </c>
      <c r="J95" s="12">
        <f>+J96+J97</f>
        <v>34</v>
      </c>
      <c r="L95" s="12">
        <f>+L96+L97</f>
        <v>35</v>
      </c>
      <c r="N95" s="12">
        <f>+N96+N97</f>
        <v>37</v>
      </c>
    </row>
    <row r="96" spans="1:14" ht="14.25">
      <c r="A96" s="10" t="s">
        <v>23</v>
      </c>
      <c r="B96" s="7">
        <v>11</v>
      </c>
      <c r="C96" s="7"/>
      <c r="D96" s="7">
        <v>12</v>
      </c>
      <c r="F96" s="7">
        <v>13</v>
      </c>
      <c r="G96" s="1"/>
      <c r="H96" s="7">
        <v>9</v>
      </c>
      <c r="J96" s="7">
        <v>12</v>
      </c>
      <c r="L96" s="7">
        <v>12</v>
      </c>
      <c r="N96" s="7">
        <v>8</v>
      </c>
    </row>
    <row r="97" spans="1:14" ht="14.25">
      <c r="A97" s="10" t="s">
        <v>24</v>
      </c>
      <c r="B97" s="7">
        <v>14</v>
      </c>
      <c r="C97" s="7"/>
      <c r="D97" s="7">
        <v>39</v>
      </c>
      <c r="F97" s="7">
        <v>46</v>
      </c>
      <c r="G97" s="1"/>
      <c r="H97" s="7">
        <v>36</v>
      </c>
      <c r="J97" s="7">
        <v>22</v>
      </c>
      <c r="L97" s="7">
        <v>23</v>
      </c>
      <c r="N97" s="7">
        <v>29</v>
      </c>
    </row>
    <row r="98" spans="1:14" ht="14.25">
      <c r="A98" s="10"/>
      <c r="B98" s="7"/>
      <c r="C98" s="7"/>
      <c r="D98" s="7"/>
      <c r="F98" s="7"/>
      <c r="G98" s="1"/>
      <c r="H98" s="7"/>
      <c r="J98" s="7"/>
      <c r="L98" s="7"/>
      <c r="N98" s="7"/>
    </row>
    <row r="99" spans="1:14" ht="14.25">
      <c r="A99" s="10"/>
      <c r="B99" s="7"/>
      <c r="C99" s="7"/>
      <c r="D99" s="7"/>
      <c r="F99" s="7"/>
      <c r="G99" s="1"/>
      <c r="H99" s="7"/>
      <c r="J99" s="7"/>
      <c r="L99" s="7"/>
      <c r="N99" s="7"/>
    </row>
    <row r="100" spans="1:14" s="3" customFormat="1" ht="14.25">
      <c r="A100" s="18" t="s">
        <v>84</v>
      </c>
      <c r="B100" s="7" t="s">
        <v>66</v>
      </c>
      <c r="C100" s="7"/>
      <c r="D100" s="12">
        <f>SUM(D101:D103)</f>
        <v>32</v>
      </c>
      <c r="F100" s="12">
        <f>SUM(F101:F103)</f>
        <v>33</v>
      </c>
      <c r="H100" s="12">
        <f>SUM(H101:H103)</f>
        <v>28</v>
      </c>
      <c r="J100" s="12">
        <f>SUM(J101:J103)</f>
        <v>8</v>
      </c>
      <c r="L100" s="12">
        <f>SUM(L101:L103)</f>
        <v>9</v>
      </c>
      <c r="N100" s="12">
        <f>SUM(N101:N103)</f>
        <v>16</v>
      </c>
    </row>
    <row r="101" spans="1:14" s="2" customFormat="1" ht="15">
      <c r="A101" s="10" t="s">
        <v>27</v>
      </c>
      <c r="B101" s="7">
        <v>8</v>
      </c>
      <c r="C101" s="7"/>
      <c r="D101" s="7">
        <v>10</v>
      </c>
      <c r="F101" s="7">
        <v>14</v>
      </c>
      <c r="H101" s="7">
        <v>13</v>
      </c>
      <c r="J101" s="7">
        <v>5</v>
      </c>
      <c r="L101" s="7">
        <v>5</v>
      </c>
      <c r="N101" s="7">
        <v>16</v>
      </c>
    </row>
    <row r="102" spans="1:14" s="2" customFormat="1" ht="15">
      <c r="A102" s="27" t="s">
        <v>141</v>
      </c>
      <c r="B102" s="7"/>
      <c r="C102" s="7"/>
      <c r="D102" s="7"/>
      <c r="F102" s="7"/>
      <c r="H102" s="7"/>
      <c r="J102" s="7"/>
      <c r="L102" s="7">
        <v>1</v>
      </c>
      <c r="N102" s="7">
        <v>0</v>
      </c>
    </row>
    <row r="103" spans="1:14" s="2" customFormat="1" ht="15">
      <c r="A103" s="10" t="s">
        <v>98</v>
      </c>
      <c r="B103" s="7">
        <v>8</v>
      </c>
      <c r="C103" s="7"/>
      <c r="D103" s="7">
        <v>22</v>
      </c>
      <c r="F103" s="7">
        <v>19</v>
      </c>
      <c r="H103" s="7">
        <v>15</v>
      </c>
      <c r="J103" s="7">
        <v>3</v>
      </c>
      <c r="L103" s="7">
        <v>3</v>
      </c>
      <c r="N103" s="7">
        <v>0</v>
      </c>
    </row>
    <row r="104" spans="1:14" ht="14.25">
      <c r="A104" s="10"/>
      <c r="B104" s="7"/>
      <c r="C104" s="7"/>
      <c r="D104" s="7"/>
      <c r="F104" s="7"/>
      <c r="G104" s="1"/>
      <c r="H104" s="7"/>
      <c r="J104" s="7"/>
      <c r="L104" s="7"/>
      <c r="N104" s="7"/>
    </row>
    <row r="105" spans="1:14" ht="14.25">
      <c r="A105" s="7"/>
      <c r="B105" s="7"/>
      <c r="C105" s="7"/>
      <c r="D105" s="7"/>
      <c r="F105" s="7"/>
      <c r="G105" s="1"/>
      <c r="H105" s="7"/>
      <c r="J105" s="7"/>
      <c r="L105" s="7"/>
      <c r="N105" s="7"/>
    </row>
    <row r="106" spans="1:14" ht="14.25">
      <c r="A106" s="18" t="s">
        <v>68</v>
      </c>
      <c r="B106" s="11" t="s">
        <v>66</v>
      </c>
      <c r="C106" s="7"/>
      <c r="D106" s="12">
        <f>+D107+D108+D109+D110+D111+D116+D117+D115</f>
        <v>9</v>
      </c>
      <c r="F106" s="12">
        <f>+F107+F108+F109+F110+F111+F116+F117+F115</f>
        <v>6</v>
      </c>
      <c r="G106" s="1"/>
      <c r="H106" s="12">
        <f>+H107+H108+H109+H110+H111+H116+H117+H115</f>
        <v>14</v>
      </c>
      <c r="J106" s="12">
        <f>+J107+J108+J109+J110+J111+J116+J117+J115</f>
        <v>10</v>
      </c>
      <c r="L106" s="12">
        <f>+L107+L108+L109+L110+L111+L116+L117+L115</f>
        <v>8</v>
      </c>
      <c r="N106" s="12">
        <f>+N107+N108+N109+N110+N111+N116+N117+N115</f>
        <v>8</v>
      </c>
    </row>
    <row r="107" spans="1:14" ht="14.25">
      <c r="A107" s="1" t="s">
        <v>117</v>
      </c>
      <c r="D107" s="7">
        <v>2</v>
      </c>
      <c r="F107" s="7">
        <v>2</v>
      </c>
      <c r="G107" s="1"/>
      <c r="H107" s="7">
        <v>0</v>
      </c>
      <c r="J107" s="7">
        <v>2</v>
      </c>
      <c r="L107" s="7">
        <v>1</v>
      </c>
      <c r="N107" s="7">
        <v>1</v>
      </c>
    </row>
    <row r="108" spans="1:14" ht="14.25">
      <c r="A108" s="7" t="s">
        <v>40</v>
      </c>
      <c r="B108" s="7">
        <v>5</v>
      </c>
      <c r="C108" s="7"/>
      <c r="D108" s="7">
        <v>2</v>
      </c>
      <c r="F108" s="7">
        <v>1</v>
      </c>
      <c r="G108" s="1"/>
      <c r="H108" s="7">
        <v>5</v>
      </c>
      <c r="J108" s="7">
        <v>2</v>
      </c>
      <c r="L108" s="7">
        <v>3</v>
      </c>
      <c r="N108" s="7">
        <v>1</v>
      </c>
    </row>
    <row r="109" spans="1:14" ht="14.25">
      <c r="A109" s="7" t="s">
        <v>52</v>
      </c>
      <c r="B109" s="7">
        <v>0</v>
      </c>
      <c r="C109" s="7"/>
      <c r="D109" s="7">
        <v>0</v>
      </c>
      <c r="F109" s="7">
        <v>0</v>
      </c>
      <c r="G109" s="1"/>
      <c r="H109" s="7">
        <v>0</v>
      </c>
      <c r="J109" s="7">
        <v>0</v>
      </c>
      <c r="L109" s="7">
        <v>1</v>
      </c>
      <c r="N109" s="7">
        <v>2</v>
      </c>
    </row>
    <row r="110" spans="1:14" ht="14.25">
      <c r="A110" s="7" t="s">
        <v>47</v>
      </c>
      <c r="B110" s="7">
        <v>0</v>
      </c>
      <c r="C110" s="7"/>
      <c r="D110" s="7">
        <v>0</v>
      </c>
      <c r="F110" s="7">
        <v>1</v>
      </c>
      <c r="G110" s="1"/>
      <c r="H110" s="7">
        <v>0</v>
      </c>
      <c r="J110" s="7">
        <v>1</v>
      </c>
      <c r="L110" s="7">
        <v>0</v>
      </c>
      <c r="N110" s="7">
        <v>0</v>
      </c>
    </row>
    <row r="111" spans="1:14" s="2" customFormat="1" ht="15">
      <c r="A111" s="7" t="s">
        <v>76</v>
      </c>
      <c r="B111" s="7">
        <f>+B112+B114</f>
        <v>2</v>
      </c>
      <c r="C111" s="7"/>
      <c r="D111" s="12">
        <f>+D112+D114</f>
        <v>1</v>
      </c>
      <c r="F111" s="12">
        <f>+F112+F114</f>
        <v>1</v>
      </c>
      <c r="H111" s="12">
        <f>+SUM(H112:H114)</f>
        <v>7</v>
      </c>
      <c r="J111" s="12">
        <f>+SUM(J112:J114)</f>
        <v>2</v>
      </c>
      <c r="L111" s="12">
        <f>+SUM(L112:L114)</f>
        <v>1</v>
      </c>
      <c r="N111" s="12">
        <f>+SUM(N112:N114)</f>
        <v>3</v>
      </c>
    </row>
    <row r="112" spans="1:14" s="6" customFormat="1" ht="14.25">
      <c r="A112" s="10" t="s">
        <v>25</v>
      </c>
      <c r="B112" s="7">
        <v>1</v>
      </c>
      <c r="C112" s="7"/>
      <c r="D112" s="7">
        <v>1</v>
      </c>
      <c r="F112" s="7">
        <v>0</v>
      </c>
      <c r="H112" s="7">
        <v>4</v>
      </c>
      <c r="J112" s="7">
        <v>1</v>
      </c>
      <c r="L112" s="7">
        <v>1</v>
      </c>
      <c r="N112" s="7">
        <v>0</v>
      </c>
    </row>
    <row r="113" spans="1:14" s="6" customFormat="1" ht="14.25">
      <c r="A113" s="10" t="s">
        <v>53</v>
      </c>
      <c r="B113" s="7"/>
      <c r="C113" s="7"/>
      <c r="D113" s="7">
        <v>0</v>
      </c>
      <c r="F113" s="7">
        <v>1</v>
      </c>
      <c r="H113" s="7">
        <v>2</v>
      </c>
      <c r="J113" s="7">
        <v>0</v>
      </c>
      <c r="L113" s="7">
        <v>0</v>
      </c>
      <c r="N113" s="7">
        <v>3</v>
      </c>
    </row>
    <row r="114" spans="1:14" s="6" customFormat="1" ht="14.25">
      <c r="A114" s="27" t="s">
        <v>136</v>
      </c>
      <c r="B114" s="7">
        <v>1</v>
      </c>
      <c r="C114" s="7"/>
      <c r="D114" s="7">
        <v>0</v>
      </c>
      <c r="F114" s="7">
        <v>1</v>
      </c>
      <c r="H114" s="7">
        <v>1</v>
      </c>
      <c r="J114" s="7">
        <v>1</v>
      </c>
      <c r="L114" s="7">
        <v>0</v>
      </c>
      <c r="N114" s="7">
        <v>0</v>
      </c>
    </row>
    <row r="115" spans="1:14" s="6" customFormat="1" ht="14.25">
      <c r="A115" s="10" t="s">
        <v>129</v>
      </c>
      <c r="B115" s="7"/>
      <c r="C115" s="7"/>
      <c r="D115" s="7">
        <v>4</v>
      </c>
      <c r="F115" s="7">
        <v>0</v>
      </c>
      <c r="H115" s="7">
        <v>0</v>
      </c>
      <c r="J115" s="7">
        <v>2</v>
      </c>
      <c r="L115" s="7">
        <v>1</v>
      </c>
      <c r="N115" s="7">
        <v>1</v>
      </c>
    </row>
    <row r="116" spans="1:14" s="2" customFormat="1" ht="15">
      <c r="A116" s="7" t="s">
        <v>38</v>
      </c>
      <c r="B116" s="7">
        <v>0</v>
      </c>
      <c r="C116" s="7"/>
      <c r="D116" s="7">
        <v>0</v>
      </c>
      <c r="F116" s="7">
        <v>1</v>
      </c>
      <c r="H116" s="7">
        <v>2</v>
      </c>
      <c r="J116" s="7">
        <v>1</v>
      </c>
      <c r="L116" s="7">
        <v>1</v>
      </c>
      <c r="N116" s="7">
        <v>0</v>
      </c>
    </row>
    <row r="117" spans="1:14" s="2" customFormat="1" ht="15">
      <c r="A117" s="7" t="s">
        <v>39</v>
      </c>
      <c r="B117" s="7">
        <v>2</v>
      </c>
      <c r="C117" s="7"/>
      <c r="D117" s="7">
        <v>0</v>
      </c>
      <c r="F117" s="7">
        <v>0</v>
      </c>
      <c r="H117" s="7">
        <v>0</v>
      </c>
      <c r="J117" s="7">
        <v>0</v>
      </c>
      <c r="L117" s="7">
        <v>0</v>
      </c>
      <c r="N117" s="7">
        <v>0</v>
      </c>
    </row>
    <row r="118" spans="1:14" ht="14.25">
      <c r="A118" s="10"/>
      <c r="B118" s="7"/>
      <c r="C118" s="7"/>
      <c r="D118" s="7"/>
      <c r="F118" s="7"/>
      <c r="G118" s="1"/>
      <c r="H118" s="7"/>
      <c r="J118" s="7"/>
      <c r="L118" s="7"/>
      <c r="N118" s="7"/>
    </row>
    <row r="119" spans="1:14" ht="14.25">
      <c r="A119" s="7"/>
      <c r="B119" s="7"/>
      <c r="C119" s="7"/>
      <c r="D119" s="7"/>
      <c r="F119" s="7"/>
      <c r="G119" s="1"/>
      <c r="H119" s="7"/>
      <c r="J119" s="7"/>
      <c r="L119" s="7"/>
      <c r="N119" s="7"/>
    </row>
    <row r="120" spans="1:14" ht="14.25">
      <c r="A120" s="18" t="s">
        <v>69</v>
      </c>
      <c r="B120" s="7" t="s">
        <v>66</v>
      </c>
      <c r="C120" s="7"/>
      <c r="D120" s="19">
        <f>+D121+D122+D124+D125+D130+D123</f>
        <v>55</v>
      </c>
      <c r="F120" s="19">
        <f>+F121+F122+F124+F125+F130+F123+F131</f>
        <v>74</v>
      </c>
      <c r="G120" s="1"/>
      <c r="H120" s="19">
        <f>+H121+H122+H124+H125+H130+H123+H131</f>
        <v>53</v>
      </c>
      <c r="J120" s="19">
        <f>+J121+J122+J124+J125+J130+J123+J131</f>
        <v>35</v>
      </c>
      <c r="L120" s="19">
        <f>+L121+L122+L124+L125+L130+L123+L131</f>
        <v>36</v>
      </c>
      <c r="N120" s="19">
        <f>+N121+N122+N124+N125+N130+N123+N131</f>
        <v>27</v>
      </c>
    </row>
    <row r="121" spans="1:14" s="2" customFormat="1" ht="15">
      <c r="A121" s="10" t="s">
        <v>26</v>
      </c>
      <c r="B121" s="7">
        <v>1</v>
      </c>
      <c r="C121" s="7"/>
      <c r="D121" s="7">
        <v>7</v>
      </c>
      <c r="F121" s="7">
        <v>24</v>
      </c>
      <c r="H121" s="7">
        <v>13</v>
      </c>
      <c r="J121" s="7">
        <v>5</v>
      </c>
      <c r="L121" s="7">
        <v>2</v>
      </c>
      <c r="N121" s="7">
        <v>3</v>
      </c>
    </row>
    <row r="122" spans="1:14" s="2" customFormat="1" ht="15">
      <c r="A122" s="10" t="s">
        <v>44</v>
      </c>
      <c r="B122" s="7">
        <v>3</v>
      </c>
      <c r="C122" s="7"/>
      <c r="D122" s="7">
        <v>4</v>
      </c>
      <c r="F122" s="7">
        <v>6</v>
      </c>
      <c r="H122" s="7">
        <v>4</v>
      </c>
      <c r="J122" s="7">
        <v>3</v>
      </c>
      <c r="L122" s="7">
        <v>5</v>
      </c>
      <c r="N122" s="7">
        <v>1</v>
      </c>
    </row>
    <row r="123" spans="1:14" s="6" customFormat="1" ht="14.25">
      <c r="A123" s="10" t="s">
        <v>96</v>
      </c>
      <c r="B123" s="7"/>
      <c r="C123" s="7"/>
      <c r="D123" s="7">
        <v>14</v>
      </c>
      <c r="F123" s="7">
        <v>6</v>
      </c>
      <c r="H123" s="7">
        <v>8</v>
      </c>
      <c r="J123" s="7">
        <v>11</v>
      </c>
      <c r="L123" s="7">
        <v>10</v>
      </c>
      <c r="N123" s="7">
        <v>9</v>
      </c>
    </row>
    <row r="124" spans="1:14" s="2" customFormat="1" ht="15">
      <c r="A124" s="10" t="s">
        <v>28</v>
      </c>
      <c r="B124" s="7">
        <v>1</v>
      </c>
      <c r="C124" s="7"/>
      <c r="D124" s="7">
        <v>10</v>
      </c>
      <c r="F124" s="7">
        <v>16</v>
      </c>
      <c r="H124" s="7">
        <v>8</v>
      </c>
      <c r="J124" s="7">
        <v>6</v>
      </c>
      <c r="L124" s="7">
        <v>5</v>
      </c>
      <c r="N124" s="7">
        <v>4</v>
      </c>
    </row>
    <row r="125" spans="1:14" s="2" customFormat="1" ht="15">
      <c r="A125" s="10" t="s">
        <v>29</v>
      </c>
      <c r="B125" s="7">
        <f>+B126+B127+B129</f>
        <v>2</v>
      </c>
      <c r="C125" s="7"/>
      <c r="D125" s="12">
        <f>SUM(D126:D129)</f>
        <v>15</v>
      </c>
      <c r="F125" s="12">
        <f>SUM(F126:F129)</f>
        <v>11</v>
      </c>
      <c r="H125" s="12">
        <f>SUM(H126:H129)</f>
        <v>10</v>
      </c>
      <c r="J125" s="12">
        <f>SUM(J126:J129)</f>
        <v>7</v>
      </c>
      <c r="L125" s="12">
        <f>SUM(L126:L129)</f>
        <v>11</v>
      </c>
      <c r="N125" s="12">
        <f>SUM(N126:N129)</f>
        <v>8</v>
      </c>
    </row>
    <row r="126" spans="1:14" s="6" customFormat="1" ht="14.25">
      <c r="A126" s="10" t="s">
        <v>77</v>
      </c>
      <c r="B126" s="7">
        <v>0</v>
      </c>
      <c r="C126" s="7"/>
      <c r="D126" s="7">
        <v>13</v>
      </c>
      <c r="F126" s="7">
        <v>10</v>
      </c>
      <c r="H126" s="7">
        <v>6</v>
      </c>
      <c r="J126" s="7">
        <v>6</v>
      </c>
      <c r="L126" s="7">
        <v>9</v>
      </c>
      <c r="N126" s="7">
        <v>7</v>
      </c>
    </row>
    <row r="127" spans="1:14" s="6" customFormat="1" ht="14.25">
      <c r="A127" s="10" t="s">
        <v>78</v>
      </c>
      <c r="B127" s="7">
        <v>1</v>
      </c>
      <c r="C127" s="7"/>
      <c r="D127" s="7">
        <v>1</v>
      </c>
      <c r="F127" s="7">
        <v>0</v>
      </c>
      <c r="H127" s="7">
        <v>1</v>
      </c>
      <c r="J127" s="7">
        <v>0</v>
      </c>
      <c r="L127" s="7">
        <v>0</v>
      </c>
      <c r="N127" s="7">
        <v>0</v>
      </c>
    </row>
    <row r="128" spans="1:14" s="6" customFormat="1" ht="14.25">
      <c r="A128" s="10" t="s">
        <v>81</v>
      </c>
      <c r="B128" s="7">
        <v>0</v>
      </c>
      <c r="C128" s="7"/>
      <c r="D128" s="7">
        <v>1</v>
      </c>
      <c r="F128" s="7">
        <v>1</v>
      </c>
      <c r="H128" s="7">
        <v>1</v>
      </c>
      <c r="J128" s="7">
        <v>0</v>
      </c>
      <c r="L128" s="7">
        <v>0</v>
      </c>
      <c r="N128" s="7">
        <v>0</v>
      </c>
    </row>
    <row r="129" spans="1:14" s="6" customFormat="1" ht="14.25">
      <c r="A129" s="10" t="s">
        <v>79</v>
      </c>
      <c r="B129" s="7">
        <v>1</v>
      </c>
      <c r="C129" s="7"/>
      <c r="D129" s="7">
        <v>0</v>
      </c>
      <c r="F129" s="7">
        <v>0</v>
      </c>
      <c r="H129" s="7">
        <v>2</v>
      </c>
      <c r="J129" s="7">
        <v>1</v>
      </c>
      <c r="L129" s="7">
        <v>2</v>
      </c>
      <c r="N129" s="7">
        <v>1</v>
      </c>
    </row>
    <row r="130" spans="1:14" s="2" customFormat="1" ht="15">
      <c r="A130" s="10" t="s">
        <v>80</v>
      </c>
      <c r="B130" s="7">
        <v>0</v>
      </c>
      <c r="C130" s="7"/>
      <c r="D130" s="7">
        <v>5</v>
      </c>
      <c r="F130" s="7">
        <v>10</v>
      </c>
      <c r="H130" s="7">
        <v>8</v>
      </c>
      <c r="J130" s="7">
        <v>1</v>
      </c>
      <c r="L130" s="7">
        <v>1</v>
      </c>
      <c r="N130" s="7">
        <v>2</v>
      </c>
    </row>
    <row r="131" spans="1:14" s="2" customFormat="1" ht="15">
      <c r="A131" s="27" t="s">
        <v>133</v>
      </c>
      <c r="B131" s="7"/>
      <c r="C131" s="7"/>
      <c r="D131" s="7">
        <v>0</v>
      </c>
      <c r="F131" s="7">
        <v>1</v>
      </c>
      <c r="H131" s="7">
        <v>2</v>
      </c>
      <c r="J131" s="7">
        <v>2</v>
      </c>
      <c r="L131" s="7">
        <v>2</v>
      </c>
      <c r="N131" s="7">
        <v>0</v>
      </c>
    </row>
    <row r="132" spans="1:14" ht="14.25">
      <c r="A132" s="10"/>
      <c r="B132" s="7"/>
      <c r="C132" s="7"/>
      <c r="D132" s="7"/>
      <c r="F132" s="7"/>
      <c r="G132" s="1"/>
      <c r="H132" s="7"/>
      <c r="J132" s="7"/>
      <c r="L132" s="7"/>
      <c r="N132" s="7"/>
    </row>
    <row r="133" spans="1:14" ht="14.25">
      <c r="A133" s="10"/>
      <c r="B133" s="7"/>
      <c r="C133" s="7"/>
      <c r="D133" s="7"/>
      <c r="F133" s="7"/>
      <c r="G133" s="1"/>
      <c r="H133" s="7"/>
      <c r="J133" s="7"/>
      <c r="L133" s="7"/>
      <c r="N133" s="7"/>
    </row>
    <row r="134" spans="1:14" ht="14.25">
      <c r="A134" s="18" t="s">
        <v>70</v>
      </c>
      <c r="B134" s="7" t="s">
        <v>66</v>
      </c>
      <c r="C134" s="7" t="s">
        <v>66</v>
      </c>
      <c r="D134" s="12">
        <f>+D135+D137+D143+D147+D136+D140</f>
        <v>75</v>
      </c>
      <c r="F134" s="12">
        <f>+F135+F137+F143+F147+F136+F140</f>
        <v>63</v>
      </c>
      <c r="G134" s="1"/>
      <c r="H134" s="12">
        <f>+H135+H137+H143+H147+H136+H140</f>
        <v>63</v>
      </c>
      <c r="J134" s="12">
        <f>+J135+J137+J143+J147+J136+J140</f>
        <v>63</v>
      </c>
      <c r="L134" s="12">
        <f>+L135+L137+L143+L147+L136+L140</f>
        <v>66</v>
      </c>
      <c r="N134" s="12">
        <f>+N135+N137+N143+N147+N136+N140</f>
        <v>62</v>
      </c>
    </row>
    <row r="135" spans="1:14" ht="14.25">
      <c r="A135" s="10" t="s">
        <v>83</v>
      </c>
      <c r="B135" s="7">
        <v>0</v>
      </c>
      <c r="C135" s="7"/>
      <c r="D135" s="7">
        <v>0</v>
      </c>
      <c r="F135" s="7">
        <v>0</v>
      </c>
      <c r="G135" s="1"/>
      <c r="H135" s="7">
        <v>0</v>
      </c>
      <c r="J135" s="7">
        <v>0</v>
      </c>
      <c r="L135" s="7">
        <v>2</v>
      </c>
      <c r="N135" s="7">
        <v>5</v>
      </c>
    </row>
    <row r="136" spans="1:14" ht="14.25">
      <c r="A136" s="10" t="s">
        <v>126</v>
      </c>
      <c r="B136" s="7"/>
      <c r="C136" s="7"/>
      <c r="D136" s="7">
        <v>16</v>
      </c>
      <c r="F136" s="7">
        <v>4</v>
      </c>
      <c r="G136" s="1"/>
      <c r="H136" s="7">
        <v>5</v>
      </c>
      <c r="J136" s="7">
        <v>4</v>
      </c>
      <c r="L136" s="7">
        <v>9</v>
      </c>
      <c r="N136" s="7">
        <v>8</v>
      </c>
    </row>
    <row r="137" spans="1:14" s="2" customFormat="1" ht="15">
      <c r="A137" s="10" t="s">
        <v>58</v>
      </c>
      <c r="B137" s="7" t="e">
        <f>+#REF!+B138+B139</f>
        <v>#REF!</v>
      </c>
      <c r="C137" s="7"/>
      <c r="D137" s="12">
        <f>SUM(D138:D139)</f>
        <v>0</v>
      </c>
      <c r="F137" s="12">
        <f>SUM(F138:F139)</f>
        <v>12</v>
      </c>
      <c r="H137" s="12">
        <f>SUM(H138:H139)</f>
        <v>19</v>
      </c>
      <c r="J137" s="12">
        <f>SUM(J138:J139)</f>
        <v>10</v>
      </c>
      <c r="L137" s="12">
        <f>SUM(L138:L139)</f>
        <v>14</v>
      </c>
      <c r="N137" s="12">
        <f>SUM(N138:N139)</f>
        <v>11</v>
      </c>
    </row>
    <row r="138" spans="1:14" s="6" customFormat="1" ht="14.25">
      <c r="A138" s="10" t="s">
        <v>64</v>
      </c>
      <c r="B138" s="7">
        <v>0</v>
      </c>
      <c r="C138" s="7"/>
      <c r="D138" s="7">
        <v>0</v>
      </c>
      <c r="F138" s="7">
        <v>12</v>
      </c>
      <c r="H138" s="7">
        <v>19</v>
      </c>
      <c r="J138" s="7">
        <v>10</v>
      </c>
      <c r="L138" s="7">
        <v>14</v>
      </c>
      <c r="N138" s="7">
        <v>11</v>
      </c>
    </row>
    <row r="139" spans="1:14" s="6" customFormat="1" ht="14.25">
      <c r="A139" s="10" t="s">
        <v>82</v>
      </c>
      <c r="B139" s="7">
        <v>0</v>
      </c>
      <c r="C139" s="7"/>
      <c r="D139" s="7">
        <v>0</v>
      </c>
      <c r="F139" s="7">
        <v>0</v>
      </c>
      <c r="H139" s="7">
        <v>0</v>
      </c>
      <c r="J139" s="7">
        <v>0</v>
      </c>
      <c r="L139" s="7">
        <v>0</v>
      </c>
      <c r="N139" s="7">
        <v>0</v>
      </c>
    </row>
    <row r="140" spans="1:14" s="6" customFormat="1" ht="14.25">
      <c r="A140" s="10" t="s">
        <v>127</v>
      </c>
      <c r="B140" s="7"/>
      <c r="C140" s="7"/>
      <c r="D140" s="7">
        <f>SUM(D141:D142)</f>
        <v>28</v>
      </c>
      <c r="F140" s="7">
        <f>SUM(F141:F142)</f>
        <v>24</v>
      </c>
      <c r="H140" s="7">
        <f>SUM(H141:H142)</f>
        <v>20</v>
      </c>
      <c r="J140" s="7">
        <f>SUM(J141:J142)</f>
        <v>24</v>
      </c>
      <c r="L140" s="7">
        <f>SUM(L141:L142)</f>
        <v>21</v>
      </c>
      <c r="N140" s="7">
        <f>SUM(N141:N142)</f>
        <v>17</v>
      </c>
    </row>
    <row r="141" spans="1:14" s="6" customFormat="1" ht="14.25">
      <c r="A141" s="10" t="s">
        <v>97</v>
      </c>
      <c r="B141" s="7">
        <v>0</v>
      </c>
      <c r="C141" s="7"/>
      <c r="D141" s="7">
        <v>21</v>
      </c>
      <c r="F141" s="7">
        <v>23</v>
      </c>
      <c r="H141" s="7">
        <v>19</v>
      </c>
      <c r="J141" s="7">
        <v>22</v>
      </c>
      <c r="L141" s="7">
        <v>18</v>
      </c>
      <c r="N141" s="7">
        <v>13</v>
      </c>
    </row>
    <row r="142" spans="1:14" s="6" customFormat="1" ht="14.25">
      <c r="A142" s="10" t="s">
        <v>128</v>
      </c>
      <c r="B142" s="7"/>
      <c r="C142" s="7"/>
      <c r="D142" s="7">
        <v>7</v>
      </c>
      <c r="F142" s="7">
        <v>1</v>
      </c>
      <c r="H142" s="7">
        <v>1</v>
      </c>
      <c r="J142" s="7">
        <v>2</v>
      </c>
      <c r="L142" s="7">
        <v>3</v>
      </c>
      <c r="N142" s="7">
        <v>4</v>
      </c>
    </row>
    <row r="143" spans="1:14" s="2" customFormat="1" ht="15">
      <c r="A143" s="10" t="s">
        <v>50</v>
      </c>
      <c r="B143" s="7">
        <f>+B144+B145</f>
        <v>2</v>
      </c>
      <c r="C143" s="7"/>
      <c r="D143" s="12">
        <f>SUM(D144:D145)</f>
        <v>13</v>
      </c>
      <c r="F143" s="12">
        <f>SUM(F144:F145)</f>
        <v>9</v>
      </c>
      <c r="H143" s="12">
        <f>SUM(H144:H145)</f>
        <v>10</v>
      </c>
      <c r="J143" s="12">
        <f>SUM(J144:J145)</f>
        <v>18</v>
      </c>
      <c r="L143" s="12">
        <f>SUM(L144:L145)</f>
        <v>11</v>
      </c>
      <c r="N143" s="12">
        <f>SUM(N144:N145)</f>
        <v>9</v>
      </c>
    </row>
    <row r="144" spans="1:14" s="6" customFormat="1" ht="14.25">
      <c r="A144" s="10" t="s">
        <v>48</v>
      </c>
      <c r="B144" s="7">
        <v>1</v>
      </c>
      <c r="C144" s="7"/>
      <c r="D144" s="7">
        <v>5</v>
      </c>
      <c r="F144" s="7">
        <v>2</v>
      </c>
      <c r="H144" s="7">
        <v>4</v>
      </c>
      <c r="J144" s="7">
        <v>5</v>
      </c>
      <c r="L144" s="7">
        <v>1</v>
      </c>
      <c r="N144" s="7">
        <v>1</v>
      </c>
    </row>
    <row r="145" spans="1:14" s="6" customFormat="1" ht="14.25">
      <c r="A145" s="10" t="s">
        <v>49</v>
      </c>
      <c r="B145" s="7">
        <v>1</v>
      </c>
      <c r="C145" s="7"/>
      <c r="D145" s="7">
        <v>8</v>
      </c>
      <c r="F145" s="7">
        <v>7</v>
      </c>
      <c r="H145" s="7">
        <v>6</v>
      </c>
      <c r="J145" s="7">
        <v>13</v>
      </c>
      <c r="L145" s="7">
        <v>10</v>
      </c>
      <c r="N145" s="7">
        <v>8</v>
      </c>
    </row>
    <row r="146" spans="1:14" ht="8.25" customHeight="1">
      <c r="A146" s="7"/>
      <c r="B146" s="7"/>
      <c r="C146" s="7"/>
      <c r="D146" s="7"/>
      <c r="F146" s="7"/>
      <c r="G146" s="1"/>
      <c r="H146" s="7"/>
      <c r="J146" s="7"/>
      <c r="L146" s="7"/>
      <c r="N146" s="7"/>
    </row>
    <row r="147" spans="1:14" ht="14.25">
      <c r="A147" s="15" t="s">
        <v>59</v>
      </c>
      <c r="B147" s="7" t="e">
        <f>+#REF!+B149+B151+B152+B153</f>
        <v>#REF!</v>
      </c>
      <c r="C147" s="7"/>
      <c r="D147" s="12">
        <f>SUM(D149:D153)</f>
        <v>18</v>
      </c>
      <c r="F147" s="12">
        <f>SUM(F149:F153)</f>
        <v>14</v>
      </c>
      <c r="G147" s="1"/>
      <c r="H147" s="12">
        <f>SUM(H149:H153)</f>
        <v>9</v>
      </c>
      <c r="J147" s="12">
        <f>SUM(J149:J153)</f>
        <v>7</v>
      </c>
      <c r="L147" s="12">
        <f>SUM(L149:L153)</f>
        <v>9</v>
      </c>
      <c r="N147" s="12">
        <f>SUM(N149:N153)</f>
        <v>12</v>
      </c>
    </row>
    <row r="148" spans="1:14" ht="9" customHeight="1">
      <c r="A148" s="7"/>
      <c r="B148" s="7"/>
      <c r="C148" s="7"/>
      <c r="D148" s="7"/>
      <c r="F148" s="7"/>
      <c r="G148" s="1"/>
      <c r="H148" s="7"/>
      <c r="J148" s="7"/>
      <c r="L148" s="7"/>
      <c r="N148" s="7"/>
    </row>
    <row r="149" spans="1:14" s="6" customFormat="1" ht="14.25">
      <c r="A149" s="10" t="s">
        <v>65</v>
      </c>
      <c r="B149" s="7">
        <v>0</v>
      </c>
      <c r="C149" s="7"/>
      <c r="D149" s="7">
        <v>6</v>
      </c>
      <c r="F149" s="7">
        <v>1</v>
      </c>
      <c r="H149" s="7">
        <v>2</v>
      </c>
      <c r="J149" s="7">
        <v>3</v>
      </c>
      <c r="L149" s="7">
        <v>4</v>
      </c>
      <c r="N149" s="7">
        <v>8</v>
      </c>
    </row>
    <row r="150" spans="1:14" s="6" customFormat="1" ht="14.25">
      <c r="A150" s="27" t="s">
        <v>134</v>
      </c>
      <c r="B150" s="7"/>
      <c r="C150" s="7"/>
      <c r="D150" s="7">
        <v>0</v>
      </c>
      <c r="F150" s="7">
        <v>1</v>
      </c>
      <c r="H150" s="7">
        <v>0</v>
      </c>
      <c r="J150" s="7">
        <v>1</v>
      </c>
      <c r="L150" s="7">
        <v>0</v>
      </c>
      <c r="N150" s="7">
        <v>0</v>
      </c>
    </row>
    <row r="151" spans="1:14" s="6" customFormat="1" ht="14.25">
      <c r="A151" s="10" t="s">
        <v>54</v>
      </c>
      <c r="B151" s="7">
        <v>0</v>
      </c>
      <c r="C151" s="7"/>
      <c r="D151" s="7">
        <v>4</v>
      </c>
      <c r="F151" s="7">
        <v>6</v>
      </c>
      <c r="H151" s="7">
        <v>3</v>
      </c>
      <c r="J151" s="7">
        <v>3</v>
      </c>
      <c r="L151" s="7">
        <v>5</v>
      </c>
      <c r="N151" s="7">
        <v>2</v>
      </c>
    </row>
    <row r="152" spans="1:14" s="6" customFormat="1" ht="14.25">
      <c r="A152" s="10" t="s">
        <v>36</v>
      </c>
      <c r="B152" s="7">
        <v>1</v>
      </c>
      <c r="C152" s="7"/>
      <c r="D152" s="7">
        <v>6</v>
      </c>
      <c r="F152" s="7">
        <v>4</v>
      </c>
      <c r="H152" s="7">
        <v>2</v>
      </c>
      <c r="J152" s="7">
        <v>0</v>
      </c>
      <c r="L152" s="7">
        <v>0</v>
      </c>
      <c r="N152" s="7">
        <v>1</v>
      </c>
    </row>
    <row r="153" spans="1:14" s="6" customFormat="1" ht="14.25">
      <c r="A153" s="10" t="s">
        <v>60</v>
      </c>
      <c r="B153" s="7">
        <v>0</v>
      </c>
      <c r="C153" s="7"/>
      <c r="D153" s="7">
        <v>2</v>
      </c>
      <c r="F153" s="7">
        <v>2</v>
      </c>
      <c r="H153" s="7">
        <v>2</v>
      </c>
      <c r="J153" s="7">
        <v>0</v>
      </c>
      <c r="L153" s="7">
        <v>0</v>
      </c>
      <c r="N153" s="7">
        <v>1</v>
      </c>
    </row>
    <row r="154" spans="1:14" ht="14.25">
      <c r="A154" s="10"/>
      <c r="B154" s="7"/>
      <c r="C154" s="7"/>
      <c r="D154" s="7"/>
      <c r="F154" s="7"/>
      <c r="G154" s="1"/>
      <c r="H154" s="7"/>
      <c r="J154" s="7"/>
      <c r="L154" s="7"/>
      <c r="N154" s="7"/>
    </row>
    <row r="155" spans="1:14" ht="14.25">
      <c r="A155" s="10"/>
      <c r="B155" s="7"/>
      <c r="C155" s="7"/>
      <c r="D155" s="7"/>
      <c r="F155" s="7"/>
      <c r="G155" s="1"/>
      <c r="H155" s="7"/>
      <c r="J155" s="7"/>
      <c r="L155" s="7"/>
      <c r="N155" s="7"/>
    </row>
    <row r="156" spans="1:14" ht="14.25">
      <c r="A156" s="20" t="s">
        <v>118</v>
      </c>
      <c r="B156" s="21"/>
      <c r="C156" s="16"/>
      <c r="D156" s="22">
        <v>1</v>
      </c>
      <c r="F156" s="22">
        <v>0</v>
      </c>
      <c r="G156" s="1"/>
      <c r="H156" s="22">
        <v>0</v>
      </c>
      <c r="J156" s="22">
        <v>0</v>
      </c>
      <c r="L156" s="22">
        <v>0</v>
      </c>
      <c r="N156" s="22">
        <v>0</v>
      </c>
    </row>
    <row r="157" spans="1:14" ht="14.25">
      <c r="A157" s="16"/>
      <c r="B157" s="21"/>
      <c r="C157" s="16"/>
      <c r="D157" s="16"/>
      <c r="F157" s="16"/>
      <c r="G157" s="1"/>
      <c r="H157" s="16"/>
      <c r="J157" s="16"/>
      <c r="L157" s="16"/>
      <c r="N157" s="16"/>
    </row>
    <row r="158" spans="1:14" ht="14.25">
      <c r="A158" s="16"/>
      <c r="B158" s="21"/>
      <c r="C158" s="16"/>
      <c r="D158" s="16"/>
      <c r="F158" s="16"/>
      <c r="G158" s="1"/>
      <c r="H158" s="16"/>
      <c r="J158" s="16"/>
      <c r="L158" s="16"/>
      <c r="N158" s="16"/>
    </row>
    <row r="159" spans="1:14" ht="14.25">
      <c r="A159" s="23" t="s">
        <v>119</v>
      </c>
      <c r="B159" s="24">
        <f>+B161+B162+B163</f>
        <v>532</v>
      </c>
      <c r="C159" s="16"/>
      <c r="D159" s="25">
        <f>+D161+D162+D163</f>
        <v>2</v>
      </c>
      <c r="F159" s="25">
        <f>+F161+F162+F163</f>
        <v>1</v>
      </c>
      <c r="G159" s="1"/>
      <c r="H159" s="25">
        <f>+H161+H162+H163</f>
        <v>1</v>
      </c>
      <c r="J159" s="25">
        <f>+J161+J162+J163</f>
        <v>1</v>
      </c>
      <c r="L159" s="25">
        <f>+L161+L162+L163</f>
        <v>0</v>
      </c>
      <c r="N159" s="25">
        <f>+N161+N162+N163</f>
        <v>1</v>
      </c>
    </row>
    <row r="160" spans="1:14" ht="14.25">
      <c r="A160" s="16"/>
      <c r="B160" s="21"/>
      <c r="C160" s="16"/>
      <c r="D160" s="16"/>
      <c r="F160" s="16"/>
      <c r="G160" s="1"/>
      <c r="H160" s="16"/>
      <c r="J160" s="16"/>
      <c r="L160" s="16"/>
      <c r="N160" s="16"/>
    </row>
    <row r="161" spans="1:14" ht="14.25">
      <c r="A161" s="16" t="s">
        <v>120</v>
      </c>
      <c r="B161" s="21"/>
      <c r="C161" s="16"/>
      <c r="D161" s="16"/>
      <c r="F161" s="16"/>
      <c r="G161" s="1"/>
      <c r="H161" s="16"/>
      <c r="J161" s="16"/>
      <c r="L161" s="16"/>
      <c r="N161" s="16"/>
    </row>
    <row r="162" spans="1:14" ht="14.25">
      <c r="A162" s="16" t="s">
        <v>121</v>
      </c>
      <c r="B162" s="21">
        <v>125</v>
      </c>
      <c r="C162" s="16"/>
      <c r="D162" s="16"/>
      <c r="F162" s="16"/>
      <c r="G162" s="1"/>
      <c r="H162" s="16"/>
      <c r="J162" s="16"/>
      <c r="L162" s="16"/>
      <c r="N162" s="16"/>
    </row>
    <row r="163" spans="1:14" ht="14.25">
      <c r="A163" s="16" t="s">
        <v>122</v>
      </c>
      <c r="B163" s="21">
        <v>407</v>
      </c>
      <c r="C163" s="16"/>
      <c r="D163" s="16">
        <v>2</v>
      </c>
      <c r="F163" s="16">
        <v>1</v>
      </c>
      <c r="G163" s="1"/>
      <c r="H163" s="16">
        <v>1</v>
      </c>
      <c r="J163" s="16">
        <v>1</v>
      </c>
      <c r="L163" s="16">
        <v>0</v>
      </c>
      <c r="N163" s="16">
        <v>1</v>
      </c>
    </row>
    <row r="164" ht="14.25">
      <c r="G164" s="1"/>
    </row>
    <row r="165" ht="14.25">
      <c r="G165" s="1"/>
    </row>
    <row r="166" spans="1:14" s="2" customFormat="1" ht="15">
      <c r="A166" s="17" t="s">
        <v>30</v>
      </c>
      <c r="B166" s="12" t="e">
        <f>+#REF!+#REF!+#REF!+#REF!+#REF!+#REF!+#REF!</f>
        <v>#REF!</v>
      </c>
      <c r="C166" s="12"/>
      <c r="D166" s="26">
        <f>+D159+D156+D134+D120+D106+D100+D82+D27+D8</f>
        <v>1399</v>
      </c>
      <c r="F166" s="26">
        <f>+F159+F156+F134+F120+F106+F100+F82+F27+F8</f>
        <v>1499</v>
      </c>
      <c r="H166" s="26">
        <f>+H159+H156+H134+H120+H106+H100+H82+H27+H8</f>
        <v>1496</v>
      </c>
      <c r="J166" s="26">
        <f>+J159+J156+J134+J120+J106+J100+J82+J27+J8</f>
        <v>1379</v>
      </c>
      <c r="L166" s="26">
        <f>+L159+L156+L134+L120+L106+L100+L82+L27+L8</f>
        <v>1340</v>
      </c>
      <c r="N166" s="26">
        <f>+N159+N156+N134+N120+N106+N100+N82+N27+N8</f>
        <v>1351</v>
      </c>
    </row>
    <row r="167" spans="1:14" ht="14.25">
      <c r="A167" s="10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N167" s="7"/>
    </row>
    <row r="168" spans="1:14" ht="14.25">
      <c r="A168" s="10"/>
      <c r="B168" s="7"/>
      <c r="C168" s="7"/>
      <c r="D168" s="7"/>
      <c r="E168" s="8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4.25">
      <c r="A169" s="10"/>
      <c r="B169" s="7"/>
      <c r="C169" s="7"/>
      <c r="D169" s="7"/>
      <c r="E169" s="7"/>
      <c r="F169" s="7"/>
      <c r="G169" s="8"/>
      <c r="H169" s="7"/>
      <c r="I169" s="7"/>
      <c r="J169" s="7"/>
      <c r="K169" s="7"/>
      <c r="L169" s="7"/>
      <c r="M169" s="7"/>
      <c r="N169" s="7"/>
    </row>
    <row r="170" spans="1:14" ht="14.25">
      <c r="A170" s="10" t="s">
        <v>42</v>
      </c>
      <c r="B170" s="7"/>
      <c r="C170" s="7"/>
      <c r="D170" s="7"/>
      <c r="E170" s="7"/>
      <c r="F170" s="7"/>
      <c r="G170" s="8"/>
      <c r="H170" s="7"/>
      <c r="I170" s="7"/>
      <c r="J170" s="7"/>
      <c r="K170" s="7"/>
      <c r="L170" s="7"/>
      <c r="M170" s="7"/>
      <c r="N170" s="7"/>
    </row>
    <row r="171" spans="1:13" ht="14.25">
      <c r="A171" s="7"/>
      <c r="B171" s="7"/>
      <c r="C171" s="7"/>
      <c r="D171" s="7"/>
      <c r="E171" s="7"/>
      <c r="F171" s="7"/>
      <c r="G171" s="8"/>
      <c r="H171" s="7"/>
      <c r="I171" s="7"/>
      <c r="J171" s="7"/>
      <c r="K171" s="7"/>
      <c r="L171" s="7"/>
      <c r="M171" s="7"/>
    </row>
    <row r="173" ht="14.25">
      <c r="G173" s="1"/>
    </row>
    <row r="174" ht="14.25">
      <c r="G174" s="1"/>
    </row>
    <row r="175" ht="14.25">
      <c r="G175" s="1"/>
    </row>
    <row r="176" ht="14.25">
      <c r="G176" s="1"/>
    </row>
    <row r="177" ht="14.25">
      <c r="G177" s="1"/>
    </row>
    <row r="178" ht="14.25">
      <c r="G178" s="1"/>
    </row>
    <row r="179" ht="14.25">
      <c r="G179" s="1"/>
    </row>
    <row r="182" ht="15">
      <c r="D182" s="4" t="s">
        <v>66</v>
      </c>
    </row>
  </sheetData>
  <sheetProtection/>
  <mergeCells count="4">
    <mergeCell ref="A4:N4"/>
    <mergeCell ref="A3:N3"/>
    <mergeCell ref="A2:N2"/>
    <mergeCell ref="A1:N1"/>
  </mergeCells>
  <printOptions/>
  <pageMargins left="0.78" right="0.25" top="0.61" bottom="0" header="0.5" footer="0.5"/>
  <pageSetup horizontalDpi="600" verticalDpi="600" orientation="portrait" scale="78" r:id="rId1"/>
  <rowBreaks count="3" manualBreakCount="3">
    <brk id="67" max="13" man="1"/>
    <brk id="127" max="13" man="1"/>
    <brk id="19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2016-06-03T00:40:57Z</cp:lastPrinted>
  <dcterms:created xsi:type="dcterms:W3CDTF">1998-02-04T20:15:54Z</dcterms:created>
  <dcterms:modified xsi:type="dcterms:W3CDTF">2016-06-03T00:41:21Z</dcterms:modified>
  <cp:category/>
  <cp:version/>
  <cp:contentType/>
  <cp:contentStatus/>
</cp:coreProperties>
</file>