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55" windowHeight="5115" tabRatio="500" activeTab="0"/>
  </bookViews>
  <sheets>
    <sheet name="A" sheetId="1" r:id="rId1"/>
  </sheets>
  <definedNames>
    <definedName name="_xlnm.Print_Area" localSheetId="0">'A'!$A$1:$M$176</definedName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<sst xmlns="http://schemas.openxmlformats.org/spreadsheetml/2006/main" count="150" uniqueCount="147">
  <si>
    <t>COLLEGE</t>
  </si>
  <si>
    <t xml:space="preserve">  Department</t>
  </si>
  <si>
    <t xml:space="preserve">    Major</t>
  </si>
  <si>
    <t xml:space="preserve">  Biology</t>
  </si>
  <si>
    <t xml:space="preserve">  Chemistry</t>
  </si>
  <si>
    <t xml:space="preserve">  Communication Studies</t>
  </si>
  <si>
    <t xml:space="preserve">  Criminal Justice</t>
  </si>
  <si>
    <t xml:space="preserve">    Dance</t>
  </si>
  <si>
    <t xml:space="preserve">    Theatre</t>
  </si>
  <si>
    <t xml:space="preserve">  English</t>
  </si>
  <si>
    <t xml:space="preserve">    French</t>
  </si>
  <si>
    <t xml:space="preserve">    German</t>
  </si>
  <si>
    <t xml:space="preserve">    Spanish</t>
  </si>
  <si>
    <t xml:space="preserve">  Geography &amp; Earth Science</t>
  </si>
  <si>
    <t xml:space="preserve">    Earth Science</t>
  </si>
  <si>
    <t xml:space="preserve">    Geography</t>
  </si>
  <si>
    <t xml:space="preserve">  History</t>
  </si>
  <si>
    <t xml:space="preserve">    Music</t>
  </si>
  <si>
    <t xml:space="preserve">    Music Education</t>
  </si>
  <si>
    <t xml:space="preserve">  Philosophy</t>
  </si>
  <si>
    <t xml:space="preserve">  Political Science</t>
  </si>
  <si>
    <t xml:space="preserve">  Psychology</t>
  </si>
  <si>
    <t xml:space="preserve">  Religious Studies</t>
  </si>
  <si>
    <t xml:space="preserve">    Social Work</t>
  </si>
  <si>
    <t xml:space="preserve">    Social Work Lower Division</t>
  </si>
  <si>
    <t>BUSINESS ADMINISTRATION</t>
  </si>
  <si>
    <t xml:space="preserve">    Pre-Business</t>
  </si>
  <si>
    <t xml:space="preserve">  Accounting</t>
  </si>
  <si>
    <t xml:space="preserve">  Economics</t>
  </si>
  <si>
    <t xml:space="preserve">  Management</t>
  </si>
  <si>
    <t xml:space="preserve">  Marketing</t>
  </si>
  <si>
    <t xml:space="preserve">    International Business</t>
  </si>
  <si>
    <t xml:space="preserve">    Marketing</t>
  </si>
  <si>
    <t>EDUCATION</t>
  </si>
  <si>
    <t xml:space="preserve">    Certification</t>
  </si>
  <si>
    <t xml:space="preserve">    Pre-Elementary Education</t>
  </si>
  <si>
    <t xml:space="preserve">    Pre-Middle Grades Education</t>
  </si>
  <si>
    <t xml:space="preserve">    Pre-Special Education</t>
  </si>
  <si>
    <t xml:space="preserve">    Child &amp; Family Development</t>
  </si>
  <si>
    <t xml:space="preserve">    Special Education</t>
  </si>
  <si>
    <t xml:space="preserve">  Reading &amp; Elementary Education</t>
  </si>
  <si>
    <t>ENGINEERING</t>
  </si>
  <si>
    <t xml:space="preserve">  Computer Science</t>
  </si>
  <si>
    <t xml:space="preserve">  Engineering Technology</t>
  </si>
  <si>
    <t xml:space="preserve">    Civil</t>
  </si>
  <si>
    <t xml:space="preserve">    Electrical</t>
  </si>
  <si>
    <t xml:space="preserve">    Mechanical</t>
  </si>
  <si>
    <t xml:space="preserve">    Health Fitness</t>
  </si>
  <si>
    <t xml:space="preserve">  Nursing</t>
  </si>
  <si>
    <t xml:space="preserve">    Nursing</t>
  </si>
  <si>
    <t xml:space="preserve">    Pre-Nursing Freshman</t>
  </si>
  <si>
    <t xml:space="preserve">    Pre-Nursing Pathways</t>
  </si>
  <si>
    <t xml:space="preserve">    Pre-Nursing Transfer</t>
  </si>
  <si>
    <t>UNDESIGNATED</t>
  </si>
  <si>
    <t xml:space="preserve">    Pending Architecture</t>
  </si>
  <si>
    <t xml:space="preserve">    Undesignated</t>
  </si>
  <si>
    <t>GRAND TOTAL</t>
  </si>
  <si>
    <t xml:space="preserve">    Geology</t>
  </si>
  <si>
    <t xml:space="preserve">    Pre-Accounting</t>
  </si>
  <si>
    <t xml:space="preserve">    Dance Education</t>
  </si>
  <si>
    <t xml:space="preserve">    Theatre Education</t>
  </si>
  <si>
    <t xml:space="preserve">    Nursing Pathways</t>
  </si>
  <si>
    <t>#New program.</t>
  </si>
  <si>
    <t xml:space="preserve">  Languages &amp; Culture Studies</t>
  </si>
  <si>
    <t xml:space="preserve">  Electrical &amp; Computer Engineering</t>
  </si>
  <si>
    <t xml:space="preserve">    Fire Safety</t>
  </si>
  <si>
    <t xml:space="preserve">Source:  Computerized data from Institutional Research Office files. </t>
  </si>
  <si>
    <t xml:space="preserve">  Social Work</t>
  </si>
  <si>
    <t xml:space="preserve">    Certificate in Computer Programming</t>
  </si>
  <si>
    <t xml:space="preserve">    Computer Engineering</t>
  </si>
  <si>
    <t xml:space="preserve">  Software &amp; Information System</t>
  </si>
  <si>
    <t>BY COLLEGE, DEPARTMENT AND MAJOR</t>
  </si>
  <si>
    <t xml:space="preserve">    Pre-Economics</t>
  </si>
  <si>
    <t>*</t>
  </si>
  <si>
    <t xml:space="preserve">    Music Performance</t>
  </si>
  <si>
    <t xml:space="preserve">    Certificate in Computer Architecture</t>
  </si>
  <si>
    <t>HEALTH &amp; HUMAN SERVICES</t>
  </si>
  <si>
    <t xml:space="preserve">    Athletic Training</t>
  </si>
  <si>
    <t>*First fall that students were admitted to this program.</t>
  </si>
  <si>
    <t>School of Nursing</t>
  </si>
  <si>
    <t xml:space="preserve">  Physics &amp; Optical Science</t>
  </si>
  <si>
    <t xml:space="preserve">  Kinesiology</t>
  </si>
  <si>
    <t xml:space="preserve">    Pre-Kinesiology</t>
  </si>
  <si>
    <t xml:space="preserve">$Students who may be seeking a future major in Athletic Training or Health Fitness </t>
  </si>
  <si>
    <t xml:space="preserve">  are categorized as Pre-Kinesiology.</t>
  </si>
  <si>
    <t xml:space="preserve">    Art</t>
  </si>
  <si>
    <t xml:space="preserve">    Painting</t>
  </si>
  <si>
    <t xml:space="preserve">    Pre-Communication Studies</t>
  </si>
  <si>
    <t xml:space="preserve">    Pre-Art</t>
  </si>
  <si>
    <t xml:space="preserve">  Mathematics &amp; Statistics</t>
  </si>
  <si>
    <t xml:space="preserve">    Meteorology</t>
  </si>
  <si>
    <t xml:space="preserve">  Special Education &amp; Child Development</t>
  </si>
  <si>
    <t xml:space="preserve"> </t>
  </si>
  <si>
    <t xml:space="preserve">  Bus Info Systems &amp; Operations Mgt</t>
  </si>
  <si>
    <t xml:space="preserve">    Industrial &amp; Operations Mgt</t>
  </si>
  <si>
    <t xml:space="preserve">    Management Info Systems</t>
  </si>
  <si>
    <t xml:space="preserve">  Middle, Secondary, &amp; K-12 Educ</t>
  </si>
  <si>
    <t xml:space="preserve">  Mech Egr &amp; Egr Science</t>
  </si>
  <si>
    <t xml:space="preserve">UNDERGRADUATE DEGREE CREDIT HEADCOUNT ENROLLMENT </t>
  </si>
  <si>
    <t>TABLE III-2</t>
  </si>
  <si>
    <t xml:space="preserve">  Africana Studies</t>
  </si>
  <si>
    <t xml:space="preserve">    Art History</t>
  </si>
  <si>
    <t xml:space="preserve">    Biology</t>
  </si>
  <si>
    <t xml:space="preserve">    Pre-Biology</t>
  </si>
  <si>
    <t xml:space="preserve">    International Studies</t>
  </si>
  <si>
    <t xml:space="preserve">    Latin-American Studies</t>
  </si>
  <si>
    <t xml:space="preserve">    Accounting</t>
  </si>
  <si>
    <t xml:space="preserve">    Economics</t>
  </si>
  <si>
    <t xml:space="preserve">    Construction Management</t>
  </si>
  <si>
    <t xml:space="preserve">    Engineering Tech, Undesignated</t>
  </si>
  <si>
    <t xml:space="preserve">    Exercise Science</t>
  </si>
  <si>
    <t>COMPUTING AND INFORMATICS</t>
  </si>
  <si>
    <t xml:space="preserve">    Criminal Justice</t>
  </si>
  <si>
    <t xml:space="preserve">    Pre-Criminal Justice</t>
  </si>
  <si>
    <t xml:space="preserve">    Mathematics for Business</t>
  </si>
  <si>
    <t xml:space="preserve">    Mathematics</t>
  </si>
  <si>
    <t xml:space="preserve">  Finance</t>
  </si>
  <si>
    <t xml:space="preserve">    Respiratory Therapy</t>
  </si>
  <si>
    <t xml:space="preserve">    Pre-Public Health</t>
  </si>
  <si>
    <t xml:space="preserve">    Public Health</t>
  </si>
  <si>
    <t xml:space="preserve">    English Language Training Institute</t>
  </si>
  <si>
    <t xml:space="preserve">  Public Health Sciences</t>
  </si>
  <si>
    <t xml:space="preserve">  Civil &amp; Environmental Engineering</t>
  </si>
  <si>
    <t>ARTS &amp; ARCHITECTURE</t>
  </si>
  <si>
    <r>
      <t xml:space="preserve">   </t>
    </r>
    <r>
      <rPr>
        <sz val="10"/>
        <rFont val="Arial"/>
        <family val="2"/>
      </rPr>
      <t>Pre-Child &amp; Family Development</t>
    </r>
  </si>
  <si>
    <t xml:space="preserve">    Systems Engineering</t>
  </si>
  <si>
    <t>UNIVERSITY COLLEGE</t>
  </si>
  <si>
    <t xml:space="preserve">    Architecture</t>
  </si>
  <si>
    <t xml:space="preserve">  Art  **</t>
  </si>
  <si>
    <t xml:space="preserve">  Music  **</t>
  </si>
  <si>
    <t>** these depts moved from Arts &amp; Sciences as of Fall 2008</t>
  </si>
  <si>
    <t xml:space="preserve">  Theatre  **</t>
  </si>
  <si>
    <t xml:space="preserve">  Dance **</t>
  </si>
  <si>
    <t>LIBERAL ARTS &amp; SCIENCES</t>
  </si>
  <si>
    <t xml:space="preserve">    Japanese</t>
  </si>
  <si>
    <t xml:space="preserve">    Special Education - Dual Program</t>
  </si>
  <si>
    <t xml:space="preserve">    Electrical Engineering</t>
  </si>
  <si>
    <t xml:space="preserve">    Communication Studies</t>
  </si>
  <si>
    <t xml:space="preserve">    Business Entrepreneur</t>
  </si>
  <si>
    <t xml:space="preserve">  Sociology</t>
  </si>
  <si>
    <t xml:space="preserve">  Anthropology</t>
  </si>
  <si>
    <t xml:space="preserve">   Global International &amp; Area Studies</t>
  </si>
  <si>
    <t xml:space="preserve">    History</t>
  </si>
  <si>
    <t xml:space="preserve">    Language Translation</t>
  </si>
  <si>
    <t xml:space="preserve">    Operation &amp; Supply Chain Management</t>
  </si>
  <si>
    <t xml:space="preserve">    Neurodiagnostic &amp; Sleep Science</t>
  </si>
  <si>
    <t>FALL 2009 THROUGH FALL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</si>
</sst>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10"/>
      <color indexed="22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9" applyFont="1" applyAlignment="1">
      <alignment/>
    </xf>
    <xf numFmtId="0" fontId="3" fillId="0" borderId="0" xfId="59" applyFont="1" applyAlignment="1">
      <alignment/>
    </xf>
    <xf numFmtId="0" fontId="3" fillId="0" borderId="0" xfId="0" applyFont="1" applyAlignment="1">
      <alignment/>
    </xf>
    <xf numFmtId="3" fontId="1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59" applyFont="1" applyAlignment="1">
      <alignment horizontal="right"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59" applyFont="1" applyAlignment="1">
      <alignment/>
    </xf>
    <xf numFmtId="3" fontId="9" fillId="0" borderId="0" xfId="59" applyNumberFormat="1" applyFont="1" applyAlignment="1">
      <alignment/>
    </xf>
    <xf numFmtId="3" fontId="7" fillId="0" borderId="0" xfId="59" applyNumberFormat="1" applyFont="1" applyAlignment="1">
      <alignment/>
    </xf>
    <xf numFmtId="3" fontId="10" fillId="0" borderId="0" xfId="59" applyNumberFormat="1" applyFont="1" applyAlignment="1">
      <alignment/>
    </xf>
    <xf numFmtId="3" fontId="10" fillId="0" borderId="0" xfId="0" applyNumberFormat="1" applyFont="1" applyAlignment="1">
      <alignment/>
    </xf>
    <xf numFmtId="3" fontId="7" fillId="33" borderId="0" xfId="59" applyNumberFormat="1" applyFont="1" applyFill="1" applyAlignment="1">
      <alignment/>
    </xf>
    <xf numFmtId="0" fontId="11" fillId="0" borderId="0" xfId="0" applyFont="1" applyAlignment="1">
      <alignment/>
    </xf>
    <xf numFmtId="3" fontId="3" fillId="0" borderId="0" xfId="59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3" fontId="10" fillId="0" borderId="0" xfId="59" applyNumberFormat="1" applyFont="1" applyFill="1" applyAlignment="1">
      <alignment/>
    </xf>
    <xf numFmtId="3" fontId="3" fillId="0" borderId="0" xfId="59" applyNumberFormat="1" applyFont="1" applyFill="1" applyAlignment="1">
      <alignment/>
    </xf>
    <xf numFmtId="3" fontId="1" fillId="0" borderId="0" xfId="59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59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59" applyFont="1" applyAlignment="1">
      <alignment horizontal="center"/>
    </xf>
    <xf numFmtId="0" fontId="1" fillId="0" borderId="0" xfId="59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81"/>
  <sheetViews>
    <sheetView tabSelected="1" showOutlineSymbols="0" zoomScalePageLayoutView="0" workbookViewId="0" topLeftCell="A1">
      <selection activeCell="A1" sqref="A1:L1"/>
    </sheetView>
  </sheetViews>
  <sheetFormatPr defaultColWidth="9.140625" defaultRowHeight="12.75"/>
  <cols>
    <col min="1" max="1" width="38.00390625" style="0" customWidth="1"/>
    <col min="2" max="2" width="8.421875" style="8" hidden="1" customWidth="1"/>
    <col min="3" max="3" width="2.7109375" style="0" hidden="1" customWidth="1"/>
    <col min="4" max="4" width="8.421875" style="0" customWidth="1"/>
    <col min="5" max="5" width="2.7109375" style="0" customWidth="1"/>
    <col min="6" max="6" width="8.421875" style="0" customWidth="1"/>
    <col min="7" max="7" width="2.7109375" style="0" customWidth="1"/>
    <col min="8" max="8" width="8.421875" style="0" customWidth="1"/>
    <col min="9" max="9" width="2.57421875" style="0" customWidth="1"/>
    <col min="10" max="10" width="8.421875" style="0" customWidth="1"/>
    <col min="11" max="11" width="2.57421875" style="0" customWidth="1"/>
    <col min="12" max="12" width="8.421875" style="15" customWidth="1"/>
    <col min="13" max="13" width="1.8515625" style="0" customWidth="1"/>
  </cols>
  <sheetData>
    <row r="1" spans="1:12" ht="12.75">
      <c r="A1" s="28" t="s">
        <v>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146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29" t="s">
        <v>99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6" ht="12.75">
      <c r="A6" s="1" t="s">
        <v>0</v>
      </c>
    </row>
    <row r="7" ht="12.75">
      <c r="A7" s="1" t="s">
        <v>1</v>
      </c>
    </row>
    <row r="8" spans="1:12" ht="12.75">
      <c r="A8" s="1" t="s">
        <v>2</v>
      </c>
      <c r="B8" s="9">
        <v>2002</v>
      </c>
      <c r="D8" s="23">
        <v>2009</v>
      </c>
      <c r="F8" s="23">
        <v>2010</v>
      </c>
      <c r="H8" s="23">
        <v>2011</v>
      </c>
      <c r="J8" s="23">
        <v>2012</v>
      </c>
      <c r="L8" s="23">
        <v>2013</v>
      </c>
    </row>
    <row r="9" spans="4:12" ht="12.75">
      <c r="D9" s="15"/>
      <c r="F9" s="15"/>
      <c r="L9"/>
    </row>
    <row r="10" spans="1:12" ht="12.75">
      <c r="A10" s="2" t="s">
        <v>123</v>
      </c>
      <c r="B10" s="10">
        <v>230</v>
      </c>
      <c r="D10" s="18">
        <f>+D11+D12+D17+D20+D24</f>
        <v>1062</v>
      </c>
      <c r="F10" s="18">
        <f>+F11+F12+F17+F20+F24</f>
        <v>1117</v>
      </c>
      <c r="H10" s="18">
        <f>+H11+H12+H17+H20+H24</f>
        <v>947</v>
      </c>
      <c r="J10" s="18">
        <f>+J11+J12+J17+J20+J24</f>
        <v>908</v>
      </c>
      <c r="L10" s="18">
        <f>+L11+L12+L17+L20+L24</f>
        <v>828</v>
      </c>
    </row>
    <row r="11" spans="1:12" ht="12.75">
      <c r="A11" s="24" t="s">
        <v>127</v>
      </c>
      <c r="B11" s="10"/>
      <c r="D11" s="18">
        <v>268</v>
      </c>
      <c r="F11" s="18">
        <v>263</v>
      </c>
      <c r="H11" s="18">
        <v>250</v>
      </c>
      <c r="J11" s="18">
        <v>237</v>
      </c>
      <c r="L11" s="18">
        <v>234</v>
      </c>
    </row>
    <row r="12" spans="1:12" ht="12.75">
      <c r="A12" s="3" t="s">
        <v>128</v>
      </c>
      <c r="B12" s="10"/>
      <c r="D12" s="18">
        <f>SUM(D13:D16)</f>
        <v>529</v>
      </c>
      <c r="F12" s="18">
        <f>SUM(F13:F16)</f>
        <v>610</v>
      </c>
      <c r="H12" s="18">
        <f>SUM(H13:H16)</f>
        <v>443</v>
      </c>
      <c r="J12" s="18">
        <f>SUM(J13:J16)</f>
        <v>405</v>
      </c>
      <c r="L12" s="18">
        <f>SUM(L13:L16)</f>
        <v>349</v>
      </c>
    </row>
    <row r="13" spans="1:12" ht="12.75">
      <c r="A13" t="s">
        <v>85</v>
      </c>
      <c r="B13" s="10"/>
      <c r="D13">
        <v>253</v>
      </c>
      <c r="F13">
        <v>300</v>
      </c>
      <c r="H13">
        <v>385</v>
      </c>
      <c r="J13">
        <v>356</v>
      </c>
      <c r="L13">
        <v>313</v>
      </c>
    </row>
    <row r="14" spans="1:12" ht="12.75">
      <c r="A14" t="s">
        <v>101</v>
      </c>
      <c r="B14" s="10"/>
      <c r="D14">
        <v>33</v>
      </c>
      <c r="F14">
        <v>42</v>
      </c>
      <c r="H14">
        <v>53</v>
      </c>
      <c r="J14">
        <v>48</v>
      </c>
      <c r="L14">
        <v>36</v>
      </c>
    </row>
    <row r="15" spans="1:12" ht="12.75">
      <c r="A15" t="s">
        <v>86</v>
      </c>
      <c r="B15" s="10"/>
      <c r="D15" s="5">
        <v>0</v>
      </c>
      <c r="F15" s="5">
        <v>0</v>
      </c>
      <c r="H15" s="5">
        <v>0</v>
      </c>
      <c r="J15" s="5">
        <v>0</v>
      </c>
      <c r="L15" s="5">
        <v>0</v>
      </c>
    </row>
    <row r="16" spans="1:12" ht="12.75">
      <c r="A16" t="s">
        <v>88</v>
      </c>
      <c r="B16" s="10"/>
      <c r="D16" s="5">
        <v>243</v>
      </c>
      <c r="F16" s="5">
        <v>268</v>
      </c>
      <c r="H16" s="5">
        <v>5</v>
      </c>
      <c r="J16" s="5">
        <v>1</v>
      </c>
      <c r="L16" s="5">
        <v>0</v>
      </c>
    </row>
    <row r="17" spans="1:12" ht="12.75">
      <c r="A17" s="3" t="s">
        <v>132</v>
      </c>
      <c r="B17" s="10"/>
      <c r="D17" s="18">
        <f>SUM(D18:D19)</f>
        <v>74</v>
      </c>
      <c r="F17" s="18">
        <f>SUM(F18:F19)</f>
        <v>65</v>
      </c>
      <c r="H17" s="18">
        <f>SUM(H18:H19)</f>
        <v>74</v>
      </c>
      <c r="J17" s="18">
        <f>SUM(J18:J19)</f>
        <v>98</v>
      </c>
      <c r="L17" s="18">
        <f>SUM(L18:L19)</f>
        <v>90</v>
      </c>
    </row>
    <row r="18" spans="1:12" ht="12.75">
      <c r="A18" t="s">
        <v>7</v>
      </c>
      <c r="B18" s="10"/>
      <c r="D18" s="5">
        <v>38</v>
      </c>
      <c r="F18" s="5">
        <v>33</v>
      </c>
      <c r="H18" s="5">
        <v>52</v>
      </c>
      <c r="J18" s="5">
        <v>66</v>
      </c>
      <c r="L18" s="5">
        <v>64</v>
      </c>
    </row>
    <row r="19" spans="1:12" ht="12.75">
      <c r="A19" t="s">
        <v>59</v>
      </c>
      <c r="B19" s="10"/>
      <c r="D19" s="5">
        <v>36</v>
      </c>
      <c r="F19" s="5">
        <v>32</v>
      </c>
      <c r="H19" s="5">
        <v>22</v>
      </c>
      <c r="J19" s="5">
        <v>32</v>
      </c>
      <c r="L19" s="5">
        <v>26</v>
      </c>
    </row>
    <row r="20" spans="1:12" ht="12.75">
      <c r="A20" s="3" t="s">
        <v>129</v>
      </c>
      <c r="B20" s="10"/>
      <c r="D20" s="18">
        <f>SUM(D21:D23)</f>
        <v>106</v>
      </c>
      <c r="F20" s="18">
        <f>SUM(F21:F23)</f>
        <v>94</v>
      </c>
      <c r="H20" s="18">
        <f>SUM(H21:H23)</f>
        <v>99</v>
      </c>
      <c r="J20" s="18">
        <f>SUM(J21:J23)</f>
        <v>95</v>
      </c>
      <c r="L20" s="18">
        <f>SUM(L21:L23)</f>
        <v>82</v>
      </c>
    </row>
    <row r="21" spans="1:12" ht="12.75">
      <c r="A21" t="s">
        <v>17</v>
      </c>
      <c r="B21" s="10"/>
      <c r="D21">
        <v>49</v>
      </c>
      <c r="F21">
        <v>37</v>
      </c>
      <c r="H21" s="5">
        <v>34</v>
      </c>
      <c r="J21" s="5">
        <v>36</v>
      </c>
      <c r="L21" s="5">
        <v>30</v>
      </c>
    </row>
    <row r="22" spans="1:12" ht="12.75">
      <c r="A22" t="s">
        <v>18</v>
      </c>
      <c r="B22" s="10"/>
      <c r="D22">
        <v>39</v>
      </c>
      <c r="F22">
        <v>37</v>
      </c>
      <c r="H22" s="5">
        <v>41</v>
      </c>
      <c r="J22" s="5">
        <v>39</v>
      </c>
      <c r="L22" s="5">
        <v>29</v>
      </c>
    </row>
    <row r="23" spans="1:12" ht="12.75">
      <c r="A23" t="s">
        <v>74</v>
      </c>
      <c r="B23" s="10"/>
      <c r="D23">
        <v>18</v>
      </c>
      <c r="F23">
        <v>20</v>
      </c>
      <c r="H23" s="5">
        <v>24</v>
      </c>
      <c r="J23" s="5">
        <v>20</v>
      </c>
      <c r="L23" s="5">
        <v>23</v>
      </c>
    </row>
    <row r="24" spans="1:12" ht="12.75">
      <c r="A24" s="3" t="s">
        <v>131</v>
      </c>
      <c r="B24" s="10"/>
      <c r="D24" s="18">
        <f>SUM(D25:D26)</f>
        <v>85</v>
      </c>
      <c r="F24" s="18">
        <f>SUM(F25:F26)</f>
        <v>85</v>
      </c>
      <c r="H24" s="18">
        <f>SUM(H25:H26)</f>
        <v>81</v>
      </c>
      <c r="J24" s="18">
        <f>SUM(J25:J26)</f>
        <v>73</v>
      </c>
      <c r="L24" s="18">
        <f>SUM(L25:L26)</f>
        <v>73</v>
      </c>
    </row>
    <row r="25" spans="1:12" ht="12.75">
      <c r="A25" t="s">
        <v>8</v>
      </c>
      <c r="B25" s="10"/>
      <c r="D25">
        <v>71</v>
      </c>
      <c r="F25">
        <v>72</v>
      </c>
      <c r="H25" s="5">
        <v>65</v>
      </c>
      <c r="J25" s="5">
        <v>62</v>
      </c>
      <c r="L25" s="5">
        <v>62</v>
      </c>
    </row>
    <row r="26" spans="1:12" ht="12.75">
      <c r="A26" t="s">
        <v>60</v>
      </c>
      <c r="B26" s="10"/>
      <c r="D26">
        <v>14</v>
      </c>
      <c r="F26">
        <v>13</v>
      </c>
      <c r="H26" s="5">
        <v>16</v>
      </c>
      <c r="J26" s="5">
        <v>11</v>
      </c>
      <c r="L26" s="5">
        <v>11</v>
      </c>
    </row>
    <row r="27" spans="2:12" ht="12.75">
      <c r="B27" s="10"/>
      <c r="L27"/>
    </row>
    <row r="28" spans="2:12" ht="12.75">
      <c r="B28" s="11"/>
      <c r="L28"/>
    </row>
    <row r="29" spans="1:12" ht="12.75">
      <c r="A29" s="2" t="s">
        <v>133</v>
      </c>
      <c r="B29" s="10" t="e">
        <f>+#REF!+B31+#REF!+B33+B36+B37+B40+#REF!+B43+B44+B50+B55+B59+B57+B60+#REF!+B63+B64+B65+B66+B67+#REF!</f>
        <v>#REF!</v>
      </c>
      <c r="D29" s="21">
        <f>+D31+D33+D36+D37+D40+D43+D44+D50+D55+D58+D60+D63+D64+D65+D66+D67+D32+D68</f>
        <v>6253</v>
      </c>
      <c r="F29" s="21">
        <f>+F31+F33+F36+F37+F40+F43+F44+F50+F55+F58+F60+F63+F64+F65+F66+F67+F32+F68</f>
        <v>6621</v>
      </c>
      <c r="H29" s="21">
        <f>+H31+H33+H36+H37+H40+H43+H44+H50+H55+H58+H60+H63+H64+H65+H66+H67+H32+H68</f>
        <v>7104</v>
      </c>
      <c r="J29" s="21">
        <f>+J31+J33+J36+J37+J40+J43+J44+J50+J55+J58+J60+J63+J64+J65+J66+J67+J32+J68</f>
        <v>7565</v>
      </c>
      <c r="L29" s="21">
        <f>+L31+L33+L36+L37+L40+L43+L44+L50+L55+L58+L60+L63+L64+L65+L66+L67+L32+L68</f>
        <v>7474</v>
      </c>
    </row>
    <row r="30" spans="2:12" ht="12.75">
      <c r="B30" s="11"/>
      <c r="L30"/>
    </row>
    <row r="31" spans="1:12" ht="12.75">
      <c r="A31" t="s">
        <v>100</v>
      </c>
      <c r="B31" s="11">
        <v>23</v>
      </c>
      <c r="D31">
        <v>26</v>
      </c>
      <c r="F31">
        <v>31</v>
      </c>
      <c r="H31">
        <v>37</v>
      </c>
      <c r="J31">
        <v>37</v>
      </c>
      <c r="L31">
        <v>33</v>
      </c>
    </row>
    <row r="32" spans="1:12" ht="12.75">
      <c r="A32" t="s">
        <v>140</v>
      </c>
      <c r="B32" s="11">
        <v>51</v>
      </c>
      <c r="C32" s="5"/>
      <c r="D32">
        <v>82</v>
      </c>
      <c r="F32">
        <v>93</v>
      </c>
      <c r="H32">
        <v>120</v>
      </c>
      <c r="J32">
        <v>115</v>
      </c>
      <c r="L32">
        <v>121</v>
      </c>
    </row>
    <row r="33" spans="1:12" ht="12.75">
      <c r="A33" s="3" t="s">
        <v>3</v>
      </c>
      <c r="B33" s="12">
        <v>648</v>
      </c>
      <c r="C33" s="3"/>
      <c r="D33" s="16">
        <f>+D34+D35</f>
        <v>986</v>
      </c>
      <c r="F33" s="16">
        <f>+F34+F35</f>
        <v>1049</v>
      </c>
      <c r="H33" s="16">
        <f>+H34+H35</f>
        <v>1137</v>
      </c>
      <c r="J33" s="16">
        <f>+J34+J35</f>
        <v>1250</v>
      </c>
      <c r="L33" s="16">
        <f>+L34+L35</f>
        <v>1245</v>
      </c>
    </row>
    <row r="34" spans="1:12" ht="12.75">
      <c r="A34" t="s">
        <v>102</v>
      </c>
      <c r="B34" s="11">
        <v>648</v>
      </c>
      <c r="D34">
        <v>245</v>
      </c>
      <c r="F34">
        <v>218</v>
      </c>
      <c r="H34">
        <v>223</v>
      </c>
      <c r="J34">
        <v>195</v>
      </c>
      <c r="L34">
        <v>242</v>
      </c>
    </row>
    <row r="35" spans="1:12" ht="12.75">
      <c r="A35" t="s">
        <v>103</v>
      </c>
      <c r="B35" s="11">
        <v>0</v>
      </c>
      <c r="D35">
        <v>741</v>
      </c>
      <c r="F35">
        <v>831</v>
      </c>
      <c r="H35">
        <v>914</v>
      </c>
      <c r="J35">
        <v>1055</v>
      </c>
      <c r="L35">
        <v>1003</v>
      </c>
    </row>
    <row r="36" spans="1:12" ht="12.75">
      <c r="A36" t="s">
        <v>4</v>
      </c>
      <c r="B36" s="11">
        <v>112</v>
      </c>
      <c r="D36">
        <v>283</v>
      </c>
      <c r="F36">
        <v>269</v>
      </c>
      <c r="H36">
        <v>297</v>
      </c>
      <c r="J36">
        <v>296</v>
      </c>
      <c r="L36">
        <v>306</v>
      </c>
    </row>
    <row r="37" spans="1:12" s="3" customFormat="1" ht="12.75">
      <c r="A37" s="3" t="s">
        <v>5</v>
      </c>
      <c r="B37" s="13">
        <f>+B38+B39</f>
        <v>197</v>
      </c>
      <c r="D37" s="22">
        <f>+D38+D39</f>
        <v>875</v>
      </c>
      <c r="F37" s="22">
        <f>+F38+F39</f>
        <v>883</v>
      </c>
      <c r="H37" s="22">
        <f>+H38+H39</f>
        <v>901</v>
      </c>
      <c r="J37" s="22">
        <f>+J38+J39</f>
        <v>1067</v>
      </c>
      <c r="L37" s="22">
        <f>+L38+L39</f>
        <v>1049</v>
      </c>
    </row>
    <row r="38" spans="1:12" ht="12.75">
      <c r="A38" t="s">
        <v>137</v>
      </c>
      <c r="B38" s="14">
        <v>197</v>
      </c>
      <c r="C38" s="5"/>
      <c r="D38">
        <v>337</v>
      </c>
      <c r="F38">
        <v>389</v>
      </c>
      <c r="H38">
        <v>445</v>
      </c>
      <c r="J38">
        <v>396</v>
      </c>
      <c r="L38">
        <v>476</v>
      </c>
    </row>
    <row r="39" spans="1:12" ht="12.75">
      <c r="A39" t="s">
        <v>87</v>
      </c>
      <c r="B39" s="11">
        <v>0</v>
      </c>
      <c r="C39" s="5"/>
      <c r="D39">
        <v>538</v>
      </c>
      <c r="F39">
        <v>494</v>
      </c>
      <c r="H39">
        <v>456</v>
      </c>
      <c r="J39">
        <v>671</v>
      </c>
      <c r="L39">
        <v>573</v>
      </c>
    </row>
    <row r="40" spans="1:12" s="18" customFormat="1" ht="12.75">
      <c r="A40" s="18" t="s">
        <v>6</v>
      </c>
      <c r="B40" s="19">
        <f>+B41+B42</f>
        <v>293</v>
      </c>
      <c r="C40" s="17"/>
      <c r="D40" s="20">
        <f>+D41+D42</f>
        <v>523</v>
      </c>
      <c r="F40" s="20">
        <f>+F41+F42</f>
        <v>662</v>
      </c>
      <c r="H40" s="20">
        <f>+H41+H42</f>
        <v>792</v>
      </c>
      <c r="J40" s="20">
        <f>+J41+J42</f>
        <v>917</v>
      </c>
      <c r="L40" s="20">
        <f>+L41+L42</f>
        <v>944</v>
      </c>
    </row>
    <row r="41" spans="1:12" ht="12.75">
      <c r="A41" t="s">
        <v>112</v>
      </c>
      <c r="B41" s="11">
        <v>293</v>
      </c>
      <c r="D41">
        <v>282</v>
      </c>
      <c r="F41">
        <v>359</v>
      </c>
      <c r="H41">
        <v>452</v>
      </c>
      <c r="J41">
        <v>501</v>
      </c>
      <c r="L41">
        <v>528</v>
      </c>
    </row>
    <row r="42" spans="1:12" ht="12.75">
      <c r="A42" t="s">
        <v>113</v>
      </c>
      <c r="B42" s="11">
        <v>0</v>
      </c>
      <c r="C42" s="5"/>
      <c r="D42">
        <v>241</v>
      </c>
      <c r="F42">
        <v>303</v>
      </c>
      <c r="H42">
        <v>340</v>
      </c>
      <c r="J42">
        <v>416</v>
      </c>
      <c r="L42">
        <v>416</v>
      </c>
    </row>
    <row r="43" spans="1:12" ht="12.75">
      <c r="A43" t="s">
        <v>9</v>
      </c>
      <c r="B43" s="11">
        <v>303</v>
      </c>
      <c r="D43">
        <v>423</v>
      </c>
      <c r="F43">
        <v>422</v>
      </c>
      <c r="H43">
        <v>433</v>
      </c>
      <c r="J43">
        <v>406</v>
      </c>
      <c r="L43">
        <v>363</v>
      </c>
    </row>
    <row r="44" spans="1:12" ht="12.75">
      <c r="A44" s="3" t="s">
        <v>63</v>
      </c>
      <c r="B44" s="12">
        <f>+B45+B46+B49</f>
        <v>106</v>
      </c>
      <c r="C44" s="3"/>
      <c r="D44" s="16">
        <f>+D45+D46+D49</f>
        <v>151</v>
      </c>
      <c r="F44" s="16">
        <f>+F45+F46+F49+F47</f>
        <v>174</v>
      </c>
      <c r="H44" s="16">
        <f>+H45+H46+H49+H47</f>
        <v>212</v>
      </c>
      <c r="J44" s="16">
        <f>SUM(J45:J49)</f>
        <v>223</v>
      </c>
      <c r="L44" s="16">
        <f>SUM(L45:L49)</f>
        <v>223</v>
      </c>
    </row>
    <row r="45" spans="1:12" ht="12.75">
      <c r="A45" t="s">
        <v>10</v>
      </c>
      <c r="B45" s="11">
        <v>15</v>
      </c>
      <c r="C45" s="5"/>
      <c r="D45">
        <v>25</v>
      </c>
      <c r="F45">
        <v>20</v>
      </c>
      <c r="H45">
        <v>22</v>
      </c>
      <c r="J45">
        <v>27</v>
      </c>
      <c r="L45">
        <v>27</v>
      </c>
    </row>
    <row r="46" spans="1:12" ht="12.75">
      <c r="A46" t="s">
        <v>11</v>
      </c>
      <c r="B46" s="11">
        <v>9</v>
      </c>
      <c r="C46" s="5"/>
      <c r="D46">
        <v>19</v>
      </c>
      <c r="F46">
        <v>18</v>
      </c>
      <c r="H46">
        <v>24</v>
      </c>
      <c r="J46">
        <v>23</v>
      </c>
      <c r="L46">
        <v>19</v>
      </c>
    </row>
    <row r="47" spans="1:12" ht="12.75">
      <c r="A47" t="s">
        <v>134</v>
      </c>
      <c r="B47" s="11"/>
      <c r="C47" s="5"/>
      <c r="F47">
        <v>11</v>
      </c>
      <c r="H47">
        <v>38</v>
      </c>
      <c r="J47">
        <v>61</v>
      </c>
      <c r="L47">
        <v>68</v>
      </c>
    </row>
    <row r="48" spans="1:12" ht="12.75">
      <c r="A48" t="s">
        <v>143</v>
      </c>
      <c r="B48" s="11"/>
      <c r="C48" s="5"/>
      <c r="J48">
        <v>1</v>
      </c>
      <c r="L48">
        <v>0</v>
      </c>
    </row>
    <row r="49" spans="1:12" ht="12.75">
      <c r="A49" t="s">
        <v>12</v>
      </c>
      <c r="B49" s="11">
        <v>82</v>
      </c>
      <c r="C49" s="5"/>
      <c r="D49">
        <v>107</v>
      </c>
      <c r="F49">
        <v>125</v>
      </c>
      <c r="H49">
        <v>128</v>
      </c>
      <c r="J49">
        <v>111</v>
      </c>
      <c r="L49">
        <v>109</v>
      </c>
    </row>
    <row r="50" spans="1:12" ht="12.75">
      <c r="A50" s="3" t="s">
        <v>13</v>
      </c>
      <c r="B50" s="12">
        <f>+B51+B52+B53</f>
        <v>122</v>
      </c>
      <c r="C50" s="3"/>
      <c r="D50" s="16">
        <f>SUM(D51:D54)</f>
        <v>263</v>
      </c>
      <c r="F50" s="16">
        <f>SUM(F51:F54)</f>
        <v>266</v>
      </c>
      <c r="H50" s="16">
        <f>SUM(H51:H54)</f>
        <v>264</v>
      </c>
      <c r="J50" s="16">
        <f>SUM(J51:J54)</f>
        <v>282</v>
      </c>
      <c r="L50" s="16">
        <f>SUM(L51:L54)</f>
        <v>261</v>
      </c>
    </row>
    <row r="51" spans="1:12" ht="12.75">
      <c r="A51" t="s">
        <v>14</v>
      </c>
      <c r="B51" s="11">
        <v>42</v>
      </c>
      <c r="C51" s="5"/>
      <c r="D51">
        <v>65</v>
      </c>
      <c r="F51">
        <v>74</v>
      </c>
      <c r="H51">
        <v>82</v>
      </c>
      <c r="J51">
        <v>77</v>
      </c>
      <c r="L51">
        <v>85</v>
      </c>
    </row>
    <row r="52" spans="1:12" ht="12.75">
      <c r="A52" t="s">
        <v>15</v>
      </c>
      <c r="B52" s="11">
        <v>67</v>
      </c>
      <c r="C52" s="5"/>
      <c r="D52">
        <v>67</v>
      </c>
      <c r="F52">
        <v>54</v>
      </c>
      <c r="H52">
        <v>68</v>
      </c>
      <c r="J52">
        <v>73</v>
      </c>
      <c r="L52">
        <v>61</v>
      </c>
    </row>
    <row r="53" spans="1:12" ht="12.75">
      <c r="A53" t="s">
        <v>57</v>
      </c>
      <c r="B53" s="14">
        <v>13</v>
      </c>
      <c r="C53" s="5"/>
      <c r="D53">
        <v>49</v>
      </c>
      <c r="F53">
        <v>62</v>
      </c>
      <c r="H53">
        <v>42</v>
      </c>
      <c r="J53">
        <v>56</v>
      </c>
      <c r="L53">
        <v>42</v>
      </c>
    </row>
    <row r="54" spans="1:12" ht="12.75">
      <c r="A54" t="s">
        <v>90</v>
      </c>
      <c r="C54" s="5"/>
      <c r="D54">
        <v>82</v>
      </c>
      <c r="F54">
        <v>76</v>
      </c>
      <c r="H54">
        <v>72</v>
      </c>
      <c r="J54">
        <v>76</v>
      </c>
      <c r="L54">
        <v>73</v>
      </c>
    </row>
    <row r="55" spans="1:12" ht="12.75">
      <c r="A55" s="26" t="s">
        <v>16</v>
      </c>
      <c r="B55" s="11">
        <v>330</v>
      </c>
      <c r="D55" s="27">
        <f>SUM(D56:D57)</f>
        <v>455</v>
      </c>
      <c r="F55" s="27">
        <f>SUM(F56:F57)</f>
        <v>421</v>
      </c>
      <c r="H55" s="27">
        <f>SUM(H56:H57)</f>
        <v>442</v>
      </c>
      <c r="J55" s="27">
        <f>SUM(J56:J57)</f>
        <v>403</v>
      </c>
      <c r="L55" s="27">
        <f>SUM(L56:L57)</f>
        <v>417</v>
      </c>
    </row>
    <row r="56" spans="1:12" ht="12.75">
      <c r="A56" s="25" t="s">
        <v>142</v>
      </c>
      <c r="B56" s="11"/>
      <c r="D56">
        <v>447</v>
      </c>
      <c r="F56">
        <v>413</v>
      </c>
      <c r="H56">
        <v>431</v>
      </c>
      <c r="J56">
        <v>393</v>
      </c>
      <c r="L56">
        <v>406</v>
      </c>
    </row>
    <row r="57" spans="1:12" ht="12.75">
      <c r="A57" t="s">
        <v>105</v>
      </c>
      <c r="B57" s="11">
        <v>0</v>
      </c>
      <c r="D57">
        <v>8</v>
      </c>
      <c r="F57">
        <v>8</v>
      </c>
      <c r="H57">
        <v>11</v>
      </c>
      <c r="J57">
        <v>10</v>
      </c>
      <c r="L57">
        <v>11</v>
      </c>
    </row>
    <row r="58" spans="1:12" ht="12.75">
      <c r="A58" s="17" t="s">
        <v>141</v>
      </c>
      <c r="B58" s="12">
        <v>47</v>
      </c>
      <c r="C58" s="3"/>
      <c r="D58" s="16">
        <f>+D59</f>
        <v>158</v>
      </c>
      <c r="F58" s="16">
        <f>+F59</f>
        <v>188</v>
      </c>
      <c r="H58" s="16">
        <f>+H59</f>
        <v>187</v>
      </c>
      <c r="J58" s="16">
        <f>+J59</f>
        <v>183</v>
      </c>
      <c r="L58" s="16">
        <f>+L59</f>
        <v>155</v>
      </c>
    </row>
    <row r="59" spans="1:12" ht="12.75">
      <c r="A59" t="s">
        <v>104</v>
      </c>
      <c r="B59" s="11">
        <v>47</v>
      </c>
      <c r="D59">
        <v>158</v>
      </c>
      <c r="F59">
        <v>188</v>
      </c>
      <c r="H59">
        <v>187</v>
      </c>
      <c r="J59">
        <v>183</v>
      </c>
      <c r="L59">
        <v>155</v>
      </c>
    </row>
    <row r="60" spans="1:12" s="18" customFormat="1" ht="12.75">
      <c r="A60" s="18" t="s">
        <v>89</v>
      </c>
      <c r="B60" s="10">
        <v>115</v>
      </c>
      <c r="D60" s="16">
        <f>+D61+D62</f>
        <v>268</v>
      </c>
      <c r="F60" s="16">
        <f>+F61+F62</f>
        <v>274</v>
      </c>
      <c r="H60" s="16">
        <f>+H61+H62</f>
        <v>299</v>
      </c>
      <c r="J60" s="16">
        <f>+J61+J62</f>
        <v>302</v>
      </c>
      <c r="L60" s="16">
        <f>+L61+L62</f>
        <v>315</v>
      </c>
    </row>
    <row r="61" spans="1:12" ht="12.75">
      <c r="A61" t="s">
        <v>115</v>
      </c>
      <c r="B61" s="11">
        <v>115</v>
      </c>
      <c r="D61">
        <v>231</v>
      </c>
      <c r="F61">
        <v>225</v>
      </c>
      <c r="H61">
        <v>250</v>
      </c>
      <c r="J61">
        <v>250</v>
      </c>
      <c r="L61">
        <v>273</v>
      </c>
    </row>
    <row r="62" spans="1:12" ht="12.75">
      <c r="A62" t="s">
        <v>114</v>
      </c>
      <c r="B62" s="11">
        <v>0</v>
      </c>
      <c r="C62" t="s">
        <v>92</v>
      </c>
      <c r="D62">
        <v>37</v>
      </c>
      <c r="F62">
        <v>49</v>
      </c>
      <c r="H62">
        <v>49</v>
      </c>
      <c r="J62">
        <v>52</v>
      </c>
      <c r="L62">
        <v>42</v>
      </c>
    </row>
    <row r="63" spans="1:12" ht="12.75">
      <c r="A63" t="s">
        <v>19</v>
      </c>
      <c r="B63" s="11">
        <v>28</v>
      </c>
      <c r="D63">
        <v>39</v>
      </c>
      <c r="F63">
        <v>42</v>
      </c>
      <c r="H63">
        <v>49</v>
      </c>
      <c r="J63">
        <v>42</v>
      </c>
      <c r="L63">
        <v>38</v>
      </c>
    </row>
    <row r="64" spans="1:12" ht="12.75">
      <c r="A64" t="s">
        <v>80</v>
      </c>
      <c r="B64" s="11">
        <v>24</v>
      </c>
      <c r="D64">
        <v>58</v>
      </c>
      <c r="F64">
        <v>83</v>
      </c>
      <c r="H64">
        <v>83</v>
      </c>
      <c r="J64">
        <v>93</v>
      </c>
      <c r="L64">
        <v>93</v>
      </c>
    </row>
    <row r="65" spans="1:12" ht="12.75">
      <c r="A65" t="s">
        <v>20</v>
      </c>
      <c r="B65" s="11">
        <v>320</v>
      </c>
      <c r="D65">
        <v>457</v>
      </c>
      <c r="F65">
        <v>464</v>
      </c>
      <c r="H65">
        <v>441</v>
      </c>
      <c r="J65">
        <v>455</v>
      </c>
      <c r="L65">
        <v>447</v>
      </c>
    </row>
    <row r="66" spans="1:12" ht="12.75">
      <c r="A66" t="s">
        <v>21</v>
      </c>
      <c r="B66" s="11">
        <v>669</v>
      </c>
      <c r="D66">
        <v>924</v>
      </c>
      <c r="F66">
        <v>960</v>
      </c>
      <c r="H66">
        <v>1006</v>
      </c>
      <c r="J66">
        <v>1056</v>
      </c>
      <c r="L66">
        <v>1054</v>
      </c>
    </row>
    <row r="67" spans="1:12" ht="12.75">
      <c r="A67" t="s">
        <v>22</v>
      </c>
      <c r="B67" s="11">
        <v>46</v>
      </c>
      <c r="D67">
        <v>54</v>
      </c>
      <c r="F67">
        <v>59</v>
      </c>
      <c r="H67">
        <v>52</v>
      </c>
      <c r="J67">
        <v>52</v>
      </c>
      <c r="L67">
        <v>44</v>
      </c>
    </row>
    <row r="68" spans="1:12" ht="12.75">
      <c r="A68" t="s">
        <v>139</v>
      </c>
      <c r="B68" s="11">
        <v>180</v>
      </c>
      <c r="C68" s="5"/>
      <c r="D68">
        <v>228</v>
      </c>
      <c r="F68">
        <v>281</v>
      </c>
      <c r="H68">
        <v>352</v>
      </c>
      <c r="J68">
        <v>386</v>
      </c>
      <c r="L68">
        <v>366</v>
      </c>
    </row>
    <row r="69" spans="2:12" ht="12.75">
      <c r="B69" s="12"/>
      <c r="L69"/>
    </row>
    <row r="70" ht="12.75">
      <c r="L70"/>
    </row>
    <row r="71" spans="1:12" ht="12.75">
      <c r="A71" s="2" t="s">
        <v>25</v>
      </c>
      <c r="B71" s="10">
        <f>+B74+B75+B78+B81+B82+B83+B87</f>
        <v>3192</v>
      </c>
      <c r="D71" s="4">
        <f>+D74+D75+D78+D81+D82+D83+D87</f>
        <v>2828</v>
      </c>
      <c r="F71" s="4">
        <f>+F74+F75+F78+F81+F82+F83+F87</f>
        <v>2717</v>
      </c>
      <c r="H71" s="4">
        <f>+H74+H75+H78+H81+H82+H83+H87+H73</f>
        <v>2853</v>
      </c>
      <c r="J71" s="4">
        <f>+J74+J75+J78+J81+J82+J83+J87+J73</f>
        <v>3011</v>
      </c>
      <c r="L71" s="4">
        <f>+L74+L75+L78+L81+L82+L83+L87+L73</f>
        <v>3230</v>
      </c>
    </row>
    <row r="72" spans="2:12" ht="12.75">
      <c r="B72" s="11"/>
      <c r="L72"/>
    </row>
    <row r="73" spans="1:12" ht="12.75">
      <c r="A73" s="5" t="s">
        <v>138</v>
      </c>
      <c r="B73" s="11"/>
      <c r="H73">
        <v>1</v>
      </c>
      <c r="J73">
        <v>1</v>
      </c>
      <c r="L73">
        <v>1</v>
      </c>
    </row>
    <row r="74" spans="1:12" ht="12.75">
      <c r="A74" t="s">
        <v>26</v>
      </c>
      <c r="B74" s="11">
        <v>1710</v>
      </c>
      <c r="D74">
        <v>1211</v>
      </c>
      <c r="F74">
        <v>1126</v>
      </c>
      <c r="H74">
        <v>1186</v>
      </c>
      <c r="J74">
        <v>1271</v>
      </c>
      <c r="L74">
        <v>1437</v>
      </c>
    </row>
    <row r="75" spans="1:12" ht="12.75">
      <c r="A75" s="3" t="s">
        <v>27</v>
      </c>
      <c r="B75" s="12">
        <f>+B76+B77</f>
        <v>383</v>
      </c>
      <c r="C75" s="3"/>
      <c r="D75" s="16">
        <f>+D76+D77</f>
        <v>649</v>
      </c>
      <c r="F75" s="16">
        <f>+F76+F77</f>
        <v>659</v>
      </c>
      <c r="H75" s="16">
        <f>+H76+H77</f>
        <v>687</v>
      </c>
      <c r="J75" s="16">
        <f>+J76+J77</f>
        <v>692</v>
      </c>
      <c r="L75" s="16">
        <f>+L76+L77</f>
        <v>667</v>
      </c>
    </row>
    <row r="76" spans="1:12" ht="12.75">
      <c r="A76" t="s">
        <v>106</v>
      </c>
      <c r="B76" s="11">
        <v>208</v>
      </c>
      <c r="D76">
        <v>355</v>
      </c>
      <c r="F76">
        <v>345</v>
      </c>
      <c r="H76">
        <v>390</v>
      </c>
      <c r="J76">
        <v>409</v>
      </c>
      <c r="L76">
        <v>357</v>
      </c>
    </row>
    <row r="77" spans="1:12" ht="12.75">
      <c r="A77" t="s">
        <v>58</v>
      </c>
      <c r="B77" s="11">
        <v>175</v>
      </c>
      <c r="D77">
        <v>294</v>
      </c>
      <c r="F77">
        <v>314</v>
      </c>
      <c r="H77">
        <v>297</v>
      </c>
      <c r="J77">
        <v>283</v>
      </c>
      <c r="L77">
        <v>310</v>
      </c>
    </row>
    <row r="78" spans="1:12" ht="12.75">
      <c r="A78" s="3" t="s">
        <v>28</v>
      </c>
      <c r="B78" s="12">
        <f>+B79+B80</f>
        <v>64</v>
      </c>
      <c r="C78" s="3"/>
      <c r="D78" s="16">
        <f>+D79+D80</f>
        <v>105</v>
      </c>
      <c r="F78" s="16">
        <f>+F79+F80</f>
        <v>114</v>
      </c>
      <c r="H78" s="16">
        <f>+H79+H80</f>
        <v>142</v>
      </c>
      <c r="J78" s="16">
        <f>+J79+J80</f>
        <v>173</v>
      </c>
      <c r="L78" s="16">
        <f>+L79+L80</f>
        <v>172</v>
      </c>
    </row>
    <row r="79" spans="1:12" ht="12.75">
      <c r="A79" t="s">
        <v>107</v>
      </c>
      <c r="B79" s="11">
        <v>40</v>
      </c>
      <c r="C79" s="5"/>
      <c r="D79">
        <v>53</v>
      </c>
      <c r="F79">
        <v>61</v>
      </c>
      <c r="H79">
        <v>69</v>
      </c>
      <c r="J79">
        <v>86</v>
      </c>
      <c r="L79">
        <v>88</v>
      </c>
    </row>
    <row r="80" spans="1:12" ht="12.75">
      <c r="A80" t="s">
        <v>72</v>
      </c>
      <c r="B80" s="11">
        <v>24</v>
      </c>
      <c r="D80">
        <v>52</v>
      </c>
      <c r="F80">
        <v>53</v>
      </c>
      <c r="H80">
        <v>73</v>
      </c>
      <c r="J80">
        <v>87</v>
      </c>
      <c r="L80">
        <v>84</v>
      </c>
    </row>
    <row r="81" spans="1:12" ht="12.75">
      <c r="A81" t="s">
        <v>116</v>
      </c>
      <c r="B81" s="11">
        <v>271</v>
      </c>
      <c r="D81">
        <v>315</v>
      </c>
      <c r="F81">
        <v>303</v>
      </c>
      <c r="H81">
        <v>293</v>
      </c>
      <c r="J81">
        <v>285</v>
      </c>
      <c r="L81">
        <v>345</v>
      </c>
    </row>
    <row r="82" spans="1:12" ht="12.75">
      <c r="A82" t="s">
        <v>29</v>
      </c>
      <c r="B82" s="11">
        <v>233</v>
      </c>
      <c r="D82">
        <v>206</v>
      </c>
      <c r="F82">
        <v>217</v>
      </c>
      <c r="H82">
        <v>244</v>
      </c>
      <c r="J82">
        <v>209</v>
      </c>
      <c r="L82">
        <v>209</v>
      </c>
    </row>
    <row r="83" spans="1:12" ht="12.75">
      <c r="A83" s="3" t="s">
        <v>93</v>
      </c>
      <c r="B83" s="12">
        <f>+B84+B86</f>
        <v>269</v>
      </c>
      <c r="C83" s="3"/>
      <c r="D83" s="16">
        <f>+D84+D86</f>
        <v>27</v>
      </c>
      <c r="F83" s="16">
        <f>+F84+F86</f>
        <v>28</v>
      </c>
      <c r="H83" s="16">
        <f>+H84+H86</f>
        <v>40</v>
      </c>
      <c r="J83" s="16">
        <f>SUM(J84:J86)</f>
        <v>118</v>
      </c>
      <c r="L83" s="16">
        <f>SUM(L84:L86)</f>
        <v>119</v>
      </c>
    </row>
    <row r="84" spans="1:12" ht="12.75">
      <c r="A84" t="s">
        <v>94</v>
      </c>
      <c r="B84" s="11">
        <v>27</v>
      </c>
      <c r="C84" s="5"/>
      <c r="D84">
        <v>27</v>
      </c>
      <c r="F84">
        <v>28</v>
      </c>
      <c r="H84">
        <v>40</v>
      </c>
      <c r="J84">
        <v>2</v>
      </c>
      <c r="L84">
        <v>0</v>
      </c>
    </row>
    <row r="85" spans="1:12" ht="12.75">
      <c r="A85" t="s">
        <v>95</v>
      </c>
      <c r="B85" s="11">
        <v>242</v>
      </c>
      <c r="C85" s="5"/>
      <c r="D85">
        <v>54</v>
      </c>
      <c r="F85">
        <v>53</v>
      </c>
      <c r="H85">
        <v>60</v>
      </c>
      <c r="J85">
        <v>67</v>
      </c>
      <c r="L85">
        <v>65</v>
      </c>
    </row>
    <row r="86" spans="1:12" ht="12.75">
      <c r="A86" t="s">
        <v>144</v>
      </c>
      <c r="B86" s="11">
        <v>242</v>
      </c>
      <c r="C86" s="5"/>
      <c r="J86">
        <v>49</v>
      </c>
      <c r="L86">
        <v>54</v>
      </c>
    </row>
    <row r="87" spans="1:12" ht="12.75">
      <c r="A87" s="3" t="s">
        <v>30</v>
      </c>
      <c r="B87" s="12">
        <f>+B88+B89</f>
        <v>262</v>
      </c>
      <c r="C87" s="3"/>
      <c r="D87" s="16">
        <f>+D88+D89</f>
        <v>315</v>
      </c>
      <c r="F87" s="16">
        <f>+F88+F89</f>
        <v>270</v>
      </c>
      <c r="H87" s="16">
        <f>+H88+H89</f>
        <v>260</v>
      </c>
      <c r="J87" s="16">
        <f>+J88+J89</f>
        <v>262</v>
      </c>
      <c r="L87" s="16">
        <f>+L88+L89</f>
        <v>280</v>
      </c>
    </row>
    <row r="88" spans="1:12" ht="12.75">
      <c r="A88" t="s">
        <v>31</v>
      </c>
      <c r="B88" s="11">
        <v>75</v>
      </c>
      <c r="C88" s="5"/>
      <c r="D88">
        <v>86</v>
      </c>
      <c r="F88">
        <v>82</v>
      </c>
      <c r="H88">
        <v>85</v>
      </c>
      <c r="J88">
        <v>86</v>
      </c>
      <c r="L88">
        <v>75</v>
      </c>
    </row>
    <row r="89" spans="1:12" ht="12.75">
      <c r="A89" t="s">
        <v>32</v>
      </c>
      <c r="B89" s="11">
        <v>187</v>
      </c>
      <c r="C89" s="5"/>
      <c r="D89">
        <v>229</v>
      </c>
      <c r="F89">
        <v>188</v>
      </c>
      <c r="H89">
        <v>175</v>
      </c>
      <c r="J89">
        <v>176</v>
      </c>
      <c r="L89">
        <v>205</v>
      </c>
    </row>
    <row r="90" spans="2:12" ht="12.75">
      <c r="B90" s="11"/>
      <c r="C90" s="5"/>
      <c r="L90"/>
    </row>
    <row r="91" spans="2:12" ht="12.75">
      <c r="B91" s="11"/>
      <c r="C91" s="5"/>
      <c r="L91"/>
    </row>
    <row r="92" spans="1:12" ht="12.75">
      <c r="A92" s="3" t="s">
        <v>111</v>
      </c>
      <c r="B92" s="10">
        <f>+B94+B95+B96+B97</f>
        <v>603</v>
      </c>
      <c r="D92" s="3">
        <f>SUM(D94:D97)</f>
        <v>742</v>
      </c>
      <c r="F92" s="3">
        <f>SUM(F94:F97)</f>
        <v>797</v>
      </c>
      <c r="H92" s="3">
        <f>SUM(H94:H97)</f>
        <v>919</v>
      </c>
      <c r="J92" s="3">
        <f>SUM(J94:J97)</f>
        <v>995</v>
      </c>
      <c r="L92" s="3">
        <f>SUM(L94:L97)</f>
        <v>1071</v>
      </c>
    </row>
    <row r="93" spans="2:12" ht="12.75">
      <c r="B93" s="11"/>
      <c r="L93"/>
    </row>
    <row r="94" spans="1:12" ht="12.75">
      <c r="A94" t="s">
        <v>75</v>
      </c>
      <c r="B94" s="11">
        <v>1</v>
      </c>
      <c r="C94" t="s">
        <v>73</v>
      </c>
      <c r="D94" s="25">
        <v>0</v>
      </c>
      <c r="F94" s="25">
        <v>0</v>
      </c>
      <c r="H94">
        <v>0</v>
      </c>
      <c r="J94">
        <v>0</v>
      </c>
      <c r="L94">
        <v>0</v>
      </c>
    </row>
    <row r="95" spans="1:12" ht="12.75">
      <c r="A95" t="s">
        <v>68</v>
      </c>
      <c r="B95" s="11">
        <v>6</v>
      </c>
      <c r="D95" s="25">
        <v>0</v>
      </c>
      <c r="F95" s="25">
        <v>0</v>
      </c>
      <c r="H95">
        <v>0</v>
      </c>
      <c r="J95">
        <v>0</v>
      </c>
      <c r="L95">
        <v>0</v>
      </c>
    </row>
    <row r="96" spans="1:12" ht="12.75">
      <c r="A96" t="s">
        <v>42</v>
      </c>
      <c r="B96" s="11">
        <v>534</v>
      </c>
      <c r="D96">
        <v>504</v>
      </c>
      <c r="F96">
        <v>515</v>
      </c>
      <c r="H96">
        <v>574</v>
      </c>
      <c r="J96">
        <v>668</v>
      </c>
      <c r="L96">
        <v>735</v>
      </c>
    </row>
    <row r="97" spans="1:12" ht="12.75">
      <c r="A97" t="s">
        <v>70</v>
      </c>
      <c r="B97" s="11">
        <v>62</v>
      </c>
      <c r="D97">
        <v>238</v>
      </c>
      <c r="F97">
        <v>282</v>
      </c>
      <c r="H97">
        <v>345</v>
      </c>
      <c r="J97">
        <v>327</v>
      </c>
      <c r="L97">
        <v>336</v>
      </c>
    </row>
    <row r="98" spans="2:12" ht="12.75">
      <c r="B98" s="11"/>
      <c r="L98"/>
    </row>
    <row r="99" spans="2:12" ht="12.75">
      <c r="B99" s="11"/>
      <c r="L99"/>
    </row>
    <row r="100" spans="1:12" ht="12.75">
      <c r="A100" s="2" t="s">
        <v>33</v>
      </c>
      <c r="B100" s="10">
        <f>+B102+B104+B105+B106+B108+B109+B110</f>
        <v>1349</v>
      </c>
      <c r="D100" s="21">
        <f>SUM(D102:D110)</f>
        <v>1241</v>
      </c>
      <c r="F100" s="21">
        <f>SUM(F102:F110)</f>
        <v>1247</v>
      </c>
      <c r="H100" s="21">
        <f>SUM(H102:H110)</f>
        <v>1183</v>
      </c>
      <c r="J100" s="21">
        <f>SUM(J102:J110)</f>
        <v>1145</v>
      </c>
      <c r="L100" s="21">
        <f>SUM(L102:L110)</f>
        <v>1088</v>
      </c>
    </row>
    <row r="101" spans="2:12" ht="12.75">
      <c r="B101" s="11"/>
      <c r="L101"/>
    </row>
    <row r="102" spans="1:12" ht="12.75">
      <c r="A102" t="s">
        <v>34</v>
      </c>
      <c r="B102" s="11">
        <v>295</v>
      </c>
      <c r="D102" s="25">
        <v>0</v>
      </c>
      <c r="F102" s="25">
        <v>0</v>
      </c>
      <c r="H102">
        <v>0</v>
      </c>
      <c r="J102">
        <v>0</v>
      </c>
      <c r="L102">
        <v>0</v>
      </c>
    </row>
    <row r="103" spans="1:12" ht="12.75">
      <c r="A103" s="3" t="s">
        <v>124</v>
      </c>
      <c r="B103" s="11"/>
      <c r="D103">
        <v>48</v>
      </c>
      <c r="F103">
        <v>88</v>
      </c>
      <c r="H103">
        <v>54</v>
      </c>
      <c r="J103">
        <v>69</v>
      </c>
      <c r="L103">
        <v>49</v>
      </c>
    </row>
    <row r="104" spans="1:12" ht="12.75">
      <c r="A104" t="s">
        <v>35</v>
      </c>
      <c r="B104" s="11">
        <v>513</v>
      </c>
      <c r="D104">
        <v>424</v>
      </c>
      <c r="F104">
        <v>412</v>
      </c>
      <c r="H104">
        <v>357</v>
      </c>
      <c r="J104">
        <v>330</v>
      </c>
      <c r="L104">
        <v>321</v>
      </c>
    </row>
    <row r="105" spans="1:12" ht="12.75">
      <c r="A105" t="s">
        <v>36</v>
      </c>
      <c r="B105" s="11">
        <v>69</v>
      </c>
      <c r="D105">
        <v>65</v>
      </c>
      <c r="F105">
        <v>64</v>
      </c>
      <c r="H105">
        <v>54</v>
      </c>
      <c r="J105">
        <v>49</v>
      </c>
      <c r="L105">
        <v>48</v>
      </c>
    </row>
    <row r="106" spans="1:12" ht="12.75">
      <c r="A106" t="s">
        <v>37</v>
      </c>
      <c r="B106" s="11">
        <v>69</v>
      </c>
      <c r="D106">
        <v>62</v>
      </c>
      <c r="F106">
        <v>63</v>
      </c>
      <c r="H106">
        <v>78</v>
      </c>
      <c r="J106">
        <v>88</v>
      </c>
      <c r="L106">
        <v>72</v>
      </c>
    </row>
    <row r="107" spans="2:12" ht="12.75">
      <c r="B107" s="11"/>
      <c r="L107"/>
    </row>
    <row r="108" spans="1:12" ht="12.75">
      <c r="A108" s="5" t="s">
        <v>96</v>
      </c>
      <c r="B108" s="11">
        <v>26</v>
      </c>
      <c r="C108" s="5"/>
      <c r="D108">
        <v>75</v>
      </c>
      <c r="F108">
        <v>78</v>
      </c>
      <c r="H108">
        <v>89</v>
      </c>
      <c r="J108">
        <v>84</v>
      </c>
      <c r="L108">
        <v>57</v>
      </c>
    </row>
    <row r="109" spans="1:12" ht="12.75">
      <c r="A109" t="s">
        <v>40</v>
      </c>
      <c r="B109" s="11">
        <v>243</v>
      </c>
      <c r="D109">
        <v>447</v>
      </c>
      <c r="F109">
        <v>425</v>
      </c>
      <c r="H109">
        <v>403</v>
      </c>
      <c r="J109">
        <v>360</v>
      </c>
      <c r="L109">
        <v>353</v>
      </c>
    </row>
    <row r="110" spans="1:12" ht="12.75">
      <c r="A110" s="3" t="s">
        <v>91</v>
      </c>
      <c r="B110" s="12">
        <v>134</v>
      </c>
      <c r="C110" s="3"/>
      <c r="D110" s="16">
        <f>+D111+D112</f>
        <v>120</v>
      </c>
      <c r="F110" s="16">
        <f>+F111+F112+F113</f>
        <v>117</v>
      </c>
      <c r="H110" s="16">
        <f>+H111+H112+H113</f>
        <v>148</v>
      </c>
      <c r="J110" s="16">
        <f>+J111+J112+J113</f>
        <v>165</v>
      </c>
      <c r="L110" s="16">
        <f>+L111+L112+L113</f>
        <v>188</v>
      </c>
    </row>
    <row r="111" spans="1:12" ht="12.75">
      <c r="A111" t="s">
        <v>38</v>
      </c>
      <c r="B111" s="11">
        <v>99</v>
      </c>
      <c r="C111" s="5"/>
      <c r="D111">
        <v>62</v>
      </c>
      <c r="F111">
        <v>40</v>
      </c>
      <c r="H111">
        <v>69</v>
      </c>
      <c r="J111">
        <v>46</v>
      </c>
      <c r="L111">
        <v>44</v>
      </c>
    </row>
    <row r="112" spans="1:12" ht="12.75">
      <c r="A112" t="s">
        <v>39</v>
      </c>
      <c r="B112" s="11">
        <v>35</v>
      </c>
      <c r="C112" s="5"/>
      <c r="D112">
        <v>58</v>
      </c>
      <c r="F112">
        <v>68</v>
      </c>
      <c r="H112">
        <v>70</v>
      </c>
      <c r="J112">
        <v>77</v>
      </c>
      <c r="L112">
        <v>91</v>
      </c>
    </row>
    <row r="113" spans="1:12" ht="12.75">
      <c r="A113" t="s">
        <v>135</v>
      </c>
      <c r="B113" s="12"/>
      <c r="F113">
        <v>9</v>
      </c>
      <c r="H113">
        <v>9</v>
      </c>
      <c r="J113">
        <v>42</v>
      </c>
      <c r="L113">
        <v>53</v>
      </c>
    </row>
    <row r="114" ht="12.75">
      <c r="L114"/>
    </row>
    <row r="115" spans="1:12" ht="12.75">
      <c r="A115" s="2" t="s">
        <v>41</v>
      </c>
      <c r="B115" s="10" t="e">
        <f>+#REF!+B118+B119+B120+B123+B130</f>
        <v>#REF!</v>
      </c>
      <c r="D115" s="3">
        <f>+D117+D118+D119+D120+D123+D130</f>
        <v>2583</v>
      </c>
      <c r="F115" s="3">
        <f>+F117+F118+F119+F120+F123+F130</f>
        <v>2661</v>
      </c>
      <c r="G115" s="3"/>
      <c r="H115" s="3">
        <f>+H117+H118+H119+H120+H123+H130</f>
        <v>2533</v>
      </c>
      <c r="I115" s="3"/>
      <c r="J115" s="3">
        <f>+J117+J118+J119+J120+J123+J130</f>
        <v>2630</v>
      </c>
      <c r="L115" s="3">
        <f>+L117+L118+L119+L120+L123+L130</f>
        <v>2714</v>
      </c>
    </row>
    <row r="116" ht="12.75">
      <c r="L116"/>
    </row>
    <row r="117" spans="1:12" ht="12.75">
      <c r="A117" t="s">
        <v>125</v>
      </c>
      <c r="B117" s="11"/>
      <c r="D117">
        <v>28</v>
      </c>
      <c r="F117">
        <v>53</v>
      </c>
      <c r="H117">
        <v>68</v>
      </c>
      <c r="J117">
        <v>85</v>
      </c>
      <c r="L117">
        <v>93</v>
      </c>
    </row>
    <row r="118" spans="1:12" ht="12.75">
      <c r="A118" t="s">
        <v>55</v>
      </c>
      <c r="B118" s="11">
        <v>40</v>
      </c>
      <c r="D118">
        <v>102</v>
      </c>
      <c r="F118">
        <v>97</v>
      </c>
      <c r="H118">
        <v>96</v>
      </c>
      <c r="J118">
        <v>142</v>
      </c>
      <c r="L118">
        <v>118</v>
      </c>
    </row>
    <row r="119" spans="1:12" s="3" customFormat="1" ht="12.75">
      <c r="A119" s="3" t="s">
        <v>122</v>
      </c>
      <c r="B119" s="12">
        <v>209</v>
      </c>
      <c r="D119" s="3">
        <v>397</v>
      </c>
      <c r="F119" s="3">
        <v>440</v>
      </c>
      <c r="H119" s="3">
        <v>423</v>
      </c>
      <c r="J119" s="3">
        <v>420</v>
      </c>
      <c r="L119" s="3">
        <v>408</v>
      </c>
    </row>
    <row r="120" spans="1:12" ht="12.75">
      <c r="A120" s="3" t="s">
        <v>64</v>
      </c>
      <c r="B120" s="12">
        <v>384</v>
      </c>
      <c r="C120" s="3"/>
      <c r="D120" s="3">
        <f>SUM(D121:D122)</f>
        <v>446</v>
      </c>
      <c r="F120" s="3">
        <f>SUM(F121:F122)</f>
        <v>469</v>
      </c>
      <c r="H120" s="3">
        <f>SUM(H121:H122)</f>
        <v>419</v>
      </c>
      <c r="J120" s="3">
        <f>SUM(J121:J122)</f>
        <v>450</v>
      </c>
      <c r="L120" s="3">
        <f>SUM(L121:L122)</f>
        <v>477</v>
      </c>
    </row>
    <row r="121" spans="1:12" ht="12.75">
      <c r="A121" t="s">
        <v>69</v>
      </c>
      <c r="B121" s="11">
        <v>174</v>
      </c>
      <c r="C121" s="5"/>
      <c r="D121">
        <v>186</v>
      </c>
      <c r="F121">
        <v>205</v>
      </c>
      <c r="H121">
        <v>189</v>
      </c>
      <c r="J121">
        <v>202</v>
      </c>
      <c r="L121">
        <v>205</v>
      </c>
    </row>
    <row r="122" spans="1:12" ht="12.75">
      <c r="A122" t="s">
        <v>136</v>
      </c>
      <c r="B122" s="11">
        <v>210</v>
      </c>
      <c r="C122" s="5"/>
      <c r="D122">
        <v>260</v>
      </c>
      <c r="F122">
        <v>264</v>
      </c>
      <c r="H122">
        <v>230</v>
      </c>
      <c r="J122">
        <v>248</v>
      </c>
      <c r="L122">
        <v>272</v>
      </c>
    </row>
    <row r="123" spans="1:12" ht="12.75">
      <c r="A123" s="3" t="s">
        <v>43</v>
      </c>
      <c r="B123" s="12">
        <v>344</v>
      </c>
      <c r="C123" s="3"/>
      <c r="D123" s="3">
        <f>SUM(D124:D129)</f>
        <v>826</v>
      </c>
      <c r="F123" s="3">
        <f>SUM(F124:F129)</f>
        <v>821</v>
      </c>
      <c r="H123" s="3">
        <f>SUM(H124:H129)</f>
        <v>752</v>
      </c>
      <c r="J123" s="3">
        <f>SUM(J124:J129)</f>
        <v>698</v>
      </c>
      <c r="L123" s="3">
        <f>SUM(L124:L129)</f>
        <v>704</v>
      </c>
    </row>
    <row r="124" spans="1:12" ht="12.75">
      <c r="A124" t="s">
        <v>109</v>
      </c>
      <c r="B124" s="11"/>
      <c r="C124" s="5"/>
      <c r="D124" s="3">
        <v>1</v>
      </c>
      <c r="F124" s="3">
        <v>2</v>
      </c>
      <c r="H124">
        <v>5</v>
      </c>
      <c r="J124">
        <v>0</v>
      </c>
      <c r="L124">
        <v>2</v>
      </c>
    </row>
    <row r="125" spans="1:12" ht="12.75">
      <c r="A125" t="s">
        <v>44</v>
      </c>
      <c r="B125" s="11">
        <v>56</v>
      </c>
      <c r="C125" s="5"/>
      <c r="D125">
        <v>154</v>
      </c>
      <c r="F125">
        <v>159</v>
      </c>
      <c r="H125">
        <v>144</v>
      </c>
      <c r="J125">
        <v>137</v>
      </c>
      <c r="L125">
        <v>125</v>
      </c>
    </row>
    <row r="126" spans="1:12" ht="12.75">
      <c r="A126" t="s">
        <v>108</v>
      </c>
      <c r="B126" s="11">
        <v>0</v>
      </c>
      <c r="C126" s="5"/>
      <c r="D126">
        <v>155</v>
      </c>
      <c r="F126">
        <v>174</v>
      </c>
      <c r="H126">
        <v>140</v>
      </c>
      <c r="J126">
        <v>107</v>
      </c>
      <c r="L126">
        <v>111</v>
      </c>
    </row>
    <row r="127" spans="1:12" ht="12.75">
      <c r="A127" t="s">
        <v>45</v>
      </c>
      <c r="B127" s="11">
        <v>162</v>
      </c>
      <c r="C127" s="5"/>
      <c r="D127">
        <v>189</v>
      </c>
      <c r="F127">
        <v>174</v>
      </c>
      <c r="H127">
        <v>156</v>
      </c>
      <c r="J127">
        <v>122</v>
      </c>
      <c r="L127">
        <v>127</v>
      </c>
    </row>
    <row r="128" spans="1:12" ht="12.75">
      <c r="A128" t="s">
        <v>65</v>
      </c>
      <c r="B128" s="11">
        <v>49</v>
      </c>
      <c r="C128" s="5"/>
      <c r="D128">
        <v>101</v>
      </c>
      <c r="F128">
        <v>88</v>
      </c>
      <c r="H128">
        <v>93</v>
      </c>
      <c r="J128">
        <v>105</v>
      </c>
      <c r="L128">
        <v>101</v>
      </c>
    </row>
    <row r="129" spans="1:12" ht="12.75">
      <c r="A129" t="s">
        <v>46</v>
      </c>
      <c r="B129" s="11">
        <v>76</v>
      </c>
      <c r="C129" s="5"/>
      <c r="D129">
        <v>226</v>
      </c>
      <c r="F129">
        <v>224</v>
      </c>
      <c r="H129">
        <v>214</v>
      </c>
      <c r="J129">
        <v>227</v>
      </c>
      <c r="L129">
        <v>238</v>
      </c>
    </row>
    <row r="130" spans="1:12" ht="12.75">
      <c r="A130" s="3" t="s">
        <v>97</v>
      </c>
      <c r="B130" s="11">
        <v>333</v>
      </c>
      <c r="D130" s="3">
        <v>784</v>
      </c>
      <c r="F130" s="3">
        <v>781</v>
      </c>
      <c r="H130" s="18">
        <v>775</v>
      </c>
      <c r="J130" s="18">
        <v>835</v>
      </c>
      <c r="L130" s="18">
        <v>914</v>
      </c>
    </row>
    <row r="131" spans="2:12" ht="12.75">
      <c r="B131" s="11"/>
      <c r="L131"/>
    </row>
    <row r="132" ht="12.75">
      <c r="L132"/>
    </row>
    <row r="133" spans="1:12" ht="12.75">
      <c r="A133" s="2" t="s">
        <v>76</v>
      </c>
      <c r="B133" s="10">
        <f>+B135+B145+B149</f>
        <v>911</v>
      </c>
      <c r="D133" s="3">
        <f>+D135+D142+D145+D149</f>
        <v>2227</v>
      </c>
      <c r="F133" s="3">
        <f>+F135+F142+F145+F149</f>
        <v>2399</v>
      </c>
      <c r="H133" s="3">
        <f>+H135+H142+H145+H149</f>
        <v>2250</v>
      </c>
      <c r="J133" s="3">
        <f>+J135+J142+J145+J149</f>
        <v>2344</v>
      </c>
      <c r="L133" s="3">
        <f>+L135+L142+L145+L149</f>
        <v>2552</v>
      </c>
    </row>
    <row r="134" spans="2:12" ht="12.75">
      <c r="B134" s="11"/>
      <c r="L134"/>
    </row>
    <row r="135" spans="1:12" ht="12.75">
      <c r="A135" s="3" t="s">
        <v>81</v>
      </c>
      <c r="B135" s="12">
        <f>+B136+B138+B141</f>
        <v>81</v>
      </c>
      <c r="C135" s="3"/>
      <c r="D135" s="3">
        <f>SUM(D136:D141)</f>
        <v>565</v>
      </c>
      <c r="F135" s="3">
        <f>SUM(F136:F141)</f>
        <v>666</v>
      </c>
      <c r="H135" s="3">
        <f>SUM(H136:H141)</f>
        <v>760</v>
      </c>
      <c r="J135" s="3">
        <f>SUM(J136:J141)</f>
        <v>924</v>
      </c>
      <c r="L135" s="3">
        <f>SUM(L136:L141)</f>
        <v>1095</v>
      </c>
    </row>
    <row r="136" spans="1:12" ht="12.75">
      <c r="A136" t="s">
        <v>77</v>
      </c>
      <c r="B136" s="11">
        <v>17</v>
      </c>
      <c r="C136" s="5" t="s">
        <v>73</v>
      </c>
      <c r="D136">
        <v>27</v>
      </c>
      <c r="F136">
        <v>24</v>
      </c>
      <c r="H136">
        <v>28</v>
      </c>
      <c r="J136">
        <v>30</v>
      </c>
      <c r="L136">
        <v>30</v>
      </c>
    </row>
    <row r="137" spans="1:12" ht="12.75">
      <c r="A137" s="5" t="s">
        <v>110</v>
      </c>
      <c r="B137" s="11">
        <v>0</v>
      </c>
      <c r="C137" s="5"/>
      <c r="D137">
        <v>140</v>
      </c>
      <c r="F137">
        <v>144</v>
      </c>
      <c r="H137">
        <v>154</v>
      </c>
      <c r="J137">
        <v>206</v>
      </c>
      <c r="L137">
        <v>233</v>
      </c>
    </row>
    <row r="138" spans="1:12" ht="12.75">
      <c r="A138" t="s">
        <v>47</v>
      </c>
      <c r="B138" s="11">
        <v>64</v>
      </c>
      <c r="C138" s="5"/>
      <c r="D138" s="25">
        <v>0</v>
      </c>
      <c r="F138" s="25">
        <v>0</v>
      </c>
      <c r="H138">
        <v>0</v>
      </c>
      <c r="J138">
        <v>0</v>
      </c>
      <c r="L138">
        <v>0</v>
      </c>
    </row>
    <row r="139" spans="1:12" ht="12.75">
      <c r="A139" t="s">
        <v>145</v>
      </c>
      <c r="B139" s="11"/>
      <c r="C139" s="5"/>
      <c r="D139" s="25"/>
      <c r="F139" s="25"/>
      <c r="J139">
        <v>29</v>
      </c>
      <c r="L139">
        <v>31</v>
      </c>
    </row>
    <row r="140" spans="1:12" ht="12.75">
      <c r="A140" t="s">
        <v>117</v>
      </c>
      <c r="B140" s="11"/>
      <c r="C140" s="5"/>
      <c r="D140">
        <v>62</v>
      </c>
      <c r="F140">
        <v>63</v>
      </c>
      <c r="H140">
        <v>78</v>
      </c>
      <c r="J140">
        <v>100</v>
      </c>
      <c r="L140">
        <v>135</v>
      </c>
    </row>
    <row r="141" spans="1:12" ht="12.75">
      <c r="A141" t="s">
        <v>82</v>
      </c>
      <c r="B141" s="11"/>
      <c r="C141" s="5"/>
      <c r="D141">
        <v>336</v>
      </c>
      <c r="F141">
        <v>435</v>
      </c>
      <c r="H141">
        <v>500</v>
      </c>
      <c r="J141">
        <v>559</v>
      </c>
      <c r="L141">
        <v>666</v>
      </c>
    </row>
    <row r="142" spans="1:12" ht="12.75">
      <c r="A142" s="3" t="s">
        <v>121</v>
      </c>
      <c r="B142" s="12" t="e">
        <f>+#REF!+B146+B148</f>
        <v>#REF!</v>
      </c>
      <c r="C142" s="3"/>
      <c r="D142" s="3">
        <f>SUM(D143:D144)</f>
        <v>174</v>
      </c>
      <c r="F142" s="3">
        <f>SUM(F143:F144)</f>
        <v>234</v>
      </c>
      <c r="H142" s="3">
        <f>SUM(H143:H144)</f>
        <v>350</v>
      </c>
      <c r="J142" s="3">
        <f>SUM(J143:J144)</f>
        <v>355</v>
      </c>
      <c r="L142" s="3">
        <f>SUM(L143:L144)</f>
        <v>389</v>
      </c>
    </row>
    <row r="143" spans="1:12" ht="12.75">
      <c r="A143" t="s">
        <v>119</v>
      </c>
      <c r="B143" s="11"/>
      <c r="C143" s="5"/>
      <c r="D143">
        <v>68</v>
      </c>
      <c r="F143">
        <v>60</v>
      </c>
      <c r="H143">
        <v>81</v>
      </c>
      <c r="J143">
        <v>80</v>
      </c>
      <c r="L143">
        <v>94</v>
      </c>
    </row>
    <row r="144" spans="1:12" ht="12.75">
      <c r="A144" t="s">
        <v>118</v>
      </c>
      <c r="B144" s="11"/>
      <c r="C144" s="5"/>
      <c r="D144">
        <v>106</v>
      </c>
      <c r="F144">
        <v>174</v>
      </c>
      <c r="H144">
        <v>269</v>
      </c>
      <c r="J144">
        <v>275</v>
      </c>
      <c r="L144">
        <v>295</v>
      </c>
    </row>
    <row r="145" spans="1:12" s="5" customFormat="1" ht="12.75">
      <c r="A145" s="3" t="s">
        <v>67</v>
      </c>
      <c r="B145" s="12">
        <f>+B146+B147</f>
        <v>110</v>
      </c>
      <c r="C145" s="3"/>
      <c r="D145" s="3">
        <f>SUM(D146:D147)</f>
        <v>204</v>
      </c>
      <c r="F145" s="3">
        <f>SUM(F146:F147)</f>
        <v>244</v>
      </c>
      <c r="H145" s="3">
        <f>SUM(H146:H147)</f>
        <v>304</v>
      </c>
      <c r="J145" s="3">
        <f>SUM(J146:J147)</f>
        <v>280</v>
      </c>
      <c r="L145" s="3">
        <f>SUM(L146:L147)</f>
        <v>287</v>
      </c>
    </row>
    <row r="146" spans="1:12" ht="12.75">
      <c r="A146" t="s">
        <v>23</v>
      </c>
      <c r="B146" s="11">
        <v>49</v>
      </c>
      <c r="C146" s="5"/>
      <c r="D146">
        <v>110</v>
      </c>
      <c r="F146">
        <v>107</v>
      </c>
      <c r="H146">
        <v>113</v>
      </c>
      <c r="J146">
        <v>99</v>
      </c>
      <c r="L146">
        <v>97</v>
      </c>
    </row>
    <row r="147" spans="1:12" ht="12.75">
      <c r="A147" t="s">
        <v>24</v>
      </c>
      <c r="B147" s="11">
        <v>61</v>
      </c>
      <c r="C147" s="5"/>
      <c r="D147">
        <v>94</v>
      </c>
      <c r="F147">
        <v>137</v>
      </c>
      <c r="H147">
        <v>191</v>
      </c>
      <c r="J147">
        <v>181</v>
      </c>
      <c r="L147">
        <v>190</v>
      </c>
    </row>
    <row r="148" spans="1:12" ht="12.75">
      <c r="A148" s="3" t="s">
        <v>79</v>
      </c>
      <c r="B148" s="12"/>
      <c r="L148"/>
    </row>
    <row r="149" spans="1:12" ht="12.75">
      <c r="A149" s="3" t="s">
        <v>48</v>
      </c>
      <c r="B149" s="12">
        <f>+B150+B151+B152+B153+B154</f>
        <v>720</v>
      </c>
      <c r="C149" s="3"/>
      <c r="D149" s="3">
        <f>SUM(D150:D154)</f>
        <v>1284</v>
      </c>
      <c r="F149" s="3">
        <f>SUM(F150:F154)</f>
        <v>1255</v>
      </c>
      <c r="H149" s="3">
        <f>SUM(H150:H154)</f>
        <v>836</v>
      </c>
      <c r="J149" s="3">
        <f>SUM(J150:J154)</f>
        <v>785</v>
      </c>
      <c r="L149" s="3">
        <f>SUM(L150:L154)</f>
        <v>781</v>
      </c>
    </row>
    <row r="150" spans="1:12" ht="12.75">
      <c r="A150" t="s">
        <v>49</v>
      </c>
      <c r="B150" s="11">
        <v>188</v>
      </c>
      <c r="C150" s="5"/>
      <c r="D150">
        <v>222</v>
      </c>
      <c r="F150">
        <v>208</v>
      </c>
      <c r="H150">
        <v>206</v>
      </c>
      <c r="J150">
        <v>198</v>
      </c>
      <c r="L150">
        <v>193</v>
      </c>
    </row>
    <row r="151" spans="1:12" ht="12.75">
      <c r="A151" t="s">
        <v>61</v>
      </c>
      <c r="B151" s="11">
        <v>49</v>
      </c>
      <c r="C151" s="5"/>
      <c r="D151">
        <v>71</v>
      </c>
      <c r="F151">
        <v>76</v>
      </c>
      <c r="H151">
        <v>117</v>
      </c>
      <c r="J151">
        <v>134</v>
      </c>
      <c r="L151">
        <v>143</v>
      </c>
    </row>
    <row r="152" spans="1:12" ht="12.75">
      <c r="A152" t="s">
        <v>50</v>
      </c>
      <c r="B152" s="11">
        <v>302</v>
      </c>
      <c r="C152" s="5"/>
      <c r="D152">
        <v>651</v>
      </c>
      <c r="F152">
        <v>673</v>
      </c>
      <c r="H152">
        <v>378</v>
      </c>
      <c r="J152">
        <v>318</v>
      </c>
      <c r="L152">
        <v>299</v>
      </c>
    </row>
    <row r="153" spans="1:12" ht="12.75">
      <c r="A153" t="s">
        <v>51</v>
      </c>
      <c r="B153" s="11">
        <v>16</v>
      </c>
      <c r="C153" s="5"/>
      <c r="D153">
        <v>38</v>
      </c>
      <c r="F153">
        <v>27</v>
      </c>
      <c r="H153" s="5">
        <v>14</v>
      </c>
      <c r="J153" s="5">
        <v>24</v>
      </c>
      <c r="L153" s="5">
        <v>24</v>
      </c>
    </row>
    <row r="154" spans="1:12" ht="12.75">
      <c r="A154" t="s">
        <v>52</v>
      </c>
      <c r="B154" s="11">
        <v>165</v>
      </c>
      <c r="C154" s="5"/>
      <c r="D154">
        <v>302</v>
      </c>
      <c r="F154">
        <v>271</v>
      </c>
      <c r="H154">
        <v>121</v>
      </c>
      <c r="J154">
        <v>111</v>
      </c>
      <c r="L154">
        <v>122</v>
      </c>
    </row>
    <row r="155" spans="2:12" ht="12.75">
      <c r="B155" s="11"/>
      <c r="L155"/>
    </row>
    <row r="156" spans="2:12" ht="12.75">
      <c r="B156" s="11"/>
      <c r="L156"/>
    </row>
    <row r="157" spans="1:12" ht="12.75">
      <c r="A157" s="3" t="s">
        <v>126</v>
      </c>
      <c r="B157" s="11"/>
      <c r="D157" s="3">
        <v>2265</v>
      </c>
      <c r="F157" s="3">
        <v>2050</v>
      </c>
      <c r="H157" s="18">
        <v>2325</v>
      </c>
      <c r="J157" s="18">
        <v>2489</v>
      </c>
      <c r="L157" s="18">
        <v>2444</v>
      </c>
    </row>
    <row r="158" spans="2:12" ht="12.75">
      <c r="B158" s="11"/>
      <c r="L158"/>
    </row>
    <row r="159" spans="2:12" ht="12.75">
      <c r="B159" s="11"/>
      <c r="L159"/>
    </row>
    <row r="160" spans="1:12" ht="12.75">
      <c r="A160" s="2" t="s">
        <v>53</v>
      </c>
      <c r="B160" s="10" t="e">
        <f>+B163+#REF!+B164</f>
        <v>#REF!</v>
      </c>
      <c r="D160" s="3">
        <f>SUM(D162:D164)</f>
        <v>164</v>
      </c>
      <c r="F160" s="3">
        <f>SUM(F162:F164)</f>
        <v>93</v>
      </c>
      <c r="H160" s="3">
        <f>SUM(H162:H164)</f>
        <v>109</v>
      </c>
      <c r="J160" s="3">
        <f>SUM(J162:J164)</f>
        <v>92</v>
      </c>
      <c r="L160" s="3">
        <f>SUM(L162:L164)</f>
        <v>102</v>
      </c>
    </row>
    <row r="161" spans="2:12" ht="12.75">
      <c r="B161" s="11"/>
      <c r="L161"/>
    </row>
    <row r="162" spans="1:12" ht="12.75">
      <c r="A162" t="s">
        <v>120</v>
      </c>
      <c r="B162" s="11">
        <v>0</v>
      </c>
      <c r="D162">
        <v>0</v>
      </c>
      <c r="F162">
        <v>1</v>
      </c>
      <c r="H162">
        <v>7</v>
      </c>
      <c r="J162">
        <v>10</v>
      </c>
      <c r="L162">
        <v>4</v>
      </c>
    </row>
    <row r="163" spans="1:12" ht="12.75">
      <c r="A163" t="s">
        <v>54</v>
      </c>
      <c r="B163" s="11">
        <v>0</v>
      </c>
      <c r="D163">
        <v>8</v>
      </c>
      <c r="F163">
        <v>0</v>
      </c>
      <c r="H163">
        <v>6</v>
      </c>
      <c r="J163">
        <v>0</v>
      </c>
      <c r="L163">
        <v>0</v>
      </c>
    </row>
    <row r="164" spans="1:12" ht="12.75">
      <c r="A164" t="s">
        <v>55</v>
      </c>
      <c r="B164" s="11">
        <v>368</v>
      </c>
      <c r="D164">
        <v>156</v>
      </c>
      <c r="F164">
        <v>92</v>
      </c>
      <c r="H164">
        <v>96</v>
      </c>
      <c r="J164">
        <v>82</v>
      </c>
      <c r="L164">
        <v>98</v>
      </c>
    </row>
    <row r="165" spans="2:12" ht="12.75">
      <c r="B165" s="11"/>
      <c r="L165"/>
    </row>
    <row r="166" spans="2:12" ht="12.75">
      <c r="B166" s="11"/>
      <c r="L166"/>
    </row>
    <row r="167" spans="1:12" ht="12.75">
      <c r="A167" s="2" t="s">
        <v>56</v>
      </c>
      <c r="B167" s="10" t="e">
        <f>+B160+B92+B133+B115+B100+B71+B29+B10</f>
        <v>#REF!</v>
      </c>
      <c r="D167" s="7">
        <f>+D133+D115+D100+D92+D71+D29+D10+D157+D160</f>
        <v>19365</v>
      </c>
      <c r="F167" s="7">
        <f>+F133+F115+F100+F92+F71+F29+F10+F157+F160</f>
        <v>19702</v>
      </c>
      <c r="H167" s="7">
        <f>+H133+H115+H100+H92+H71+H29+H10+H157+H160</f>
        <v>20223</v>
      </c>
      <c r="J167" s="7">
        <f>+J133+J115+J100+J92+J71+J29+J10+J157+J160</f>
        <v>21179</v>
      </c>
      <c r="L167" s="7">
        <f>+L133+L115+L100+L92+L71+L29+L10+L157+L160</f>
        <v>21503</v>
      </c>
    </row>
    <row r="170" ht="12.75">
      <c r="A170" t="s">
        <v>78</v>
      </c>
    </row>
    <row r="171" ht="12.75">
      <c r="A171" t="s">
        <v>130</v>
      </c>
    </row>
    <row r="172" ht="12.75">
      <c r="A172" t="s">
        <v>62</v>
      </c>
    </row>
    <row r="173" ht="12.75">
      <c r="A173" t="s">
        <v>83</v>
      </c>
    </row>
    <row r="174" ht="12.75">
      <c r="A174" t="s">
        <v>84</v>
      </c>
    </row>
    <row r="176" ht="12.75">
      <c r="A176" t="s">
        <v>66</v>
      </c>
    </row>
    <row r="181" ht="12.75">
      <c r="D181" s="6" t="s">
        <v>92</v>
      </c>
    </row>
  </sheetData>
  <sheetProtection/>
  <mergeCells count="4">
    <mergeCell ref="A1:L1"/>
    <mergeCell ref="A2:L2"/>
    <mergeCell ref="A3:L3"/>
    <mergeCell ref="A4:L4"/>
  </mergeCells>
  <printOptions horizontalCentered="1"/>
  <pageMargins left="0.15" right="0" top="0.12" bottom="0" header="0" footer="0"/>
  <pageSetup horizontalDpi="300" verticalDpi="300" orientation="portrait" scale="82" r:id="rId1"/>
  <rowBreaks count="2" manualBreakCount="2">
    <brk id="59" max="12" man="1"/>
    <brk id="1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2009-10-19T01:46:15Z</cp:lastPrinted>
  <dcterms:created xsi:type="dcterms:W3CDTF">1997-11-03T22:15:51Z</dcterms:created>
  <dcterms:modified xsi:type="dcterms:W3CDTF">2013-10-21T20:43:21Z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-703452985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