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FBIII10" sheetId="1" r:id="rId1"/>
  </sheets>
  <definedNames>
    <definedName name="_Regression_Int" localSheetId="0" hidden="1">1</definedName>
    <definedName name="Print_Area_MI" localSheetId="0">'FBIII10'!$A$28:$A$87</definedName>
    <definedName name="_xlnm.Print_Titles" localSheetId="0">'FBIII10'!$1:$7</definedName>
    <definedName name="Print_Titles_MI" localSheetId="0">'FBIII10'!$4:$7</definedName>
  </definedNames>
  <calcPr fullCalcOnLoad="1"/>
</workbook>
</file>

<file path=xl/sharedStrings.xml><?xml version="1.0" encoding="utf-8"?>
<sst xmlns="http://schemas.openxmlformats.org/spreadsheetml/2006/main" count="146" uniqueCount="140">
  <si>
    <t xml:space="preserve">   Art</t>
  </si>
  <si>
    <t xml:space="preserve">   Biology</t>
  </si>
  <si>
    <t xml:space="preserve">   Chemistry</t>
  </si>
  <si>
    <t xml:space="preserve">   Criminal Justice</t>
  </si>
  <si>
    <t xml:space="preserve">   English</t>
  </si>
  <si>
    <t xml:space="preserve">     French</t>
  </si>
  <si>
    <t xml:space="preserve">     German</t>
  </si>
  <si>
    <t xml:space="preserve">     Spanish</t>
  </si>
  <si>
    <t xml:space="preserve">   Geography &amp; Earth Sciences</t>
  </si>
  <si>
    <t xml:space="preserve">     Geography</t>
  </si>
  <si>
    <t xml:space="preserve">     Earth Sciences</t>
  </si>
  <si>
    <t xml:space="preserve">   History</t>
  </si>
  <si>
    <t xml:space="preserve">   Mathematics</t>
  </si>
  <si>
    <t xml:space="preserve">   Music</t>
  </si>
  <si>
    <t xml:space="preserve">   Philosophy</t>
  </si>
  <si>
    <t xml:space="preserve">   Political Science</t>
  </si>
  <si>
    <t xml:space="preserve">   Psychology</t>
  </si>
  <si>
    <t xml:space="preserve">   Religious Studies</t>
  </si>
  <si>
    <t xml:space="preserve">     Sociology</t>
  </si>
  <si>
    <t xml:space="preserve">   Accounting</t>
  </si>
  <si>
    <t xml:space="preserve">   Economics</t>
  </si>
  <si>
    <t xml:space="preserve">   Management</t>
  </si>
  <si>
    <t xml:space="preserve">   Marketing</t>
  </si>
  <si>
    <t xml:space="preserve">     International Business</t>
  </si>
  <si>
    <t xml:space="preserve">     Marketing</t>
  </si>
  <si>
    <t xml:space="preserve">     Child &amp; Family Development</t>
  </si>
  <si>
    <t xml:space="preserve">   Civil Engineering</t>
  </si>
  <si>
    <t xml:space="preserve">   Computer Science</t>
  </si>
  <si>
    <t xml:space="preserve">   Electrical Engineering</t>
  </si>
  <si>
    <t xml:space="preserve">   Engineering Technology</t>
  </si>
  <si>
    <t>GRAND TOTAL</t>
  </si>
  <si>
    <t>SECONDARY MAJORS</t>
  </si>
  <si>
    <t>BY COLLEGE AND DEPARTMENT</t>
  </si>
  <si>
    <t xml:space="preserve">   Dance &amp; Theatre</t>
  </si>
  <si>
    <t xml:space="preserve">     Dance</t>
  </si>
  <si>
    <t xml:space="preserve">     Theatre</t>
  </si>
  <si>
    <t xml:space="preserve">   Nursing</t>
  </si>
  <si>
    <t xml:space="preserve">     Dance Education</t>
  </si>
  <si>
    <t xml:space="preserve">   Middle, Secondary, &amp; K-12 Education</t>
  </si>
  <si>
    <t xml:space="preserve">   Reading &amp; Elementary Education</t>
  </si>
  <si>
    <t xml:space="preserve">     Pre-Elementary Education</t>
  </si>
  <si>
    <t xml:space="preserve">      Pre-Business</t>
  </si>
  <si>
    <t>Source:  Institutional Research Office files.</t>
  </si>
  <si>
    <t xml:space="preserve">   Communication Studies</t>
  </si>
  <si>
    <t xml:space="preserve">   Computer Engineering</t>
  </si>
  <si>
    <t xml:space="preserve">   Languages &amp; Culture Studies</t>
  </si>
  <si>
    <t xml:space="preserve">   International Studies</t>
  </si>
  <si>
    <t xml:space="preserve">     Pre-Special Education</t>
  </si>
  <si>
    <t xml:space="preserve">      Social Work</t>
  </si>
  <si>
    <t xml:space="preserve">      Social Work Lower Division</t>
  </si>
  <si>
    <t xml:space="preserve">   Social Work</t>
  </si>
  <si>
    <t xml:space="preserve">      Pre-Economics</t>
  </si>
  <si>
    <t xml:space="preserve">     Pre-Middle Grades Education</t>
  </si>
  <si>
    <t xml:space="preserve">     Special Education</t>
  </si>
  <si>
    <t xml:space="preserve">     Pre-Nursing Transfer</t>
  </si>
  <si>
    <t xml:space="preserve">     Geology</t>
  </si>
  <si>
    <t xml:space="preserve">   Physics &amp; Optical Science</t>
  </si>
  <si>
    <t xml:space="preserve">      Pre-Accounting</t>
  </si>
  <si>
    <t xml:space="preserve">   Kinesiology</t>
  </si>
  <si>
    <t>School of Nursing</t>
  </si>
  <si>
    <t xml:space="preserve">   Nursing - Pathways</t>
  </si>
  <si>
    <t xml:space="preserve">     Music</t>
  </si>
  <si>
    <t xml:space="preserve">     Music Education</t>
  </si>
  <si>
    <t xml:space="preserve">     Music Performance</t>
  </si>
  <si>
    <t xml:space="preserve">     Pre-Kinesiology</t>
  </si>
  <si>
    <t xml:space="preserve">     Pre-Nursing Freshman</t>
  </si>
  <si>
    <t xml:space="preserve"> </t>
  </si>
  <si>
    <t>BUSINESS ADMINISTRATION</t>
  </si>
  <si>
    <t>EDUCATION</t>
  </si>
  <si>
    <t>ENGINEERING</t>
  </si>
  <si>
    <t>HEALTH AND HUMAN SERVICES</t>
  </si>
  <si>
    <t>TABLE III-10</t>
  </si>
  <si>
    <t xml:space="preserve">   Latin-American Studies</t>
  </si>
  <si>
    <t xml:space="preserve">   Info &amp; Operations Management</t>
  </si>
  <si>
    <t xml:space="preserve">     Management Information Systems</t>
  </si>
  <si>
    <t xml:space="preserve">     Industrial &amp; Operations Management</t>
  </si>
  <si>
    <t xml:space="preserve">   Counseling, Special Ed &amp; Child Dev</t>
  </si>
  <si>
    <t xml:space="preserve">     Civil Engineering Technology</t>
  </si>
  <si>
    <t xml:space="preserve">     Electrical Engineering Technology</t>
  </si>
  <si>
    <t xml:space="preserve">     Mechanical Engineering Technology</t>
  </si>
  <si>
    <t xml:space="preserve">   Mechanical Egr &amp; Egr Science</t>
  </si>
  <si>
    <t xml:space="preserve">     Fire Safety Engineering Technology</t>
  </si>
  <si>
    <t xml:space="preserve">     Health Fitness</t>
  </si>
  <si>
    <t xml:space="preserve">   Athletic Training</t>
  </si>
  <si>
    <t>COMPUTING &amp; INFORMATICS</t>
  </si>
  <si>
    <t xml:space="preserve">     Art</t>
  </si>
  <si>
    <t xml:space="preserve">     Art History</t>
  </si>
  <si>
    <t xml:space="preserve">   Africana Studies</t>
  </si>
  <si>
    <t xml:space="preserve">     Meteorology</t>
  </si>
  <si>
    <t xml:space="preserve">     Pre-Art</t>
  </si>
  <si>
    <t xml:space="preserve">     Biology</t>
  </si>
  <si>
    <t xml:space="preserve">     Pre-Biology</t>
  </si>
  <si>
    <t xml:space="preserve">     Communications Studies</t>
  </si>
  <si>
    <t xml:space="preserve">     Pre-Communications Studies</t>
  </si>
  <si>
    <t xml:space="preserve">   Anthropology</t>
  </si>
  <si>
    <t xml:space="preserve">   Finance </t>
  </si>
  <si>
    <t xml:space="preserve">     Construction Management</t>
  </si>
  <si>
    <t xml:space="preserve">     Pre-Public Health</t>
  </si>
  <si>
    <t xml:space="preserve">   Software &amp; Information Systems</t>
  </si>
  <si>
    <t>ARTS &amp; ARCHITECTURE</t>
  </si>
  <si>
    <t xml:space="preserve">    Architecture</t>
  </si>
  <si>
    <t xml:space="preserve">  Art  **</t>
  </si>
  <si>
    <t xml:space="preserve">    Art</t>
  </si>
  <si>
    <t xml:space="preserve">    Art History</t>
  </si>
  <si>
    <t xml:space="preserve">    Painting</t>
  </si>
  <si>
    <t xml:space="preserve">    Pre-Art</t>
  </si>
  <si>
    <t xml:space="preserve">  Dance **</t>
  </si>
  <si>
    <t xml:space="preserve">    Dance</t>
  </si>
  <si>
    <t xml:space="preserve">    Dance Education</t>
  </si>
  <si>
    <t xml:space="preserve">  Music  **</t>
  </si>
  <si>
    <t xml:space="preserve">    Music</t>
  </si>
  <si>
    <t xml:space="preserve">    Music Education</t>
  </si>
  <si>
    <t xml:space="preserve">    Music Performance</t>
  </si>
  <si>
    <t xml:space="preserve">  Theatre  **</t>
  </si>
  <si>
    <t xml:space="preserve">    Theatre</t>
  </si>
  <si>
    <t xml:space="preserve">    Theatre Education</t>
  </si>
  <si>
    <t>LIBERAL ARTS &amp; SCIENCES</t>
  </si>
  <si>
    <r>
      <t xml:space="preserve">     </t>
    </r>
    <r>
      <rPr>
        <sz val="10"/>
        <rFont val="Arial"/>
        <family val="2"/>
      </rPr>
      <t>Pre-Child and Family Development</t>
    </r>
  </si>
  <si>
    <t>UNIVERSITY COLLEGE</t>
  </si>
  <si>
    <t>UNDESIGNATED</t>
  </si>
  <si>
    <t xml:space="preserve">    Pending Architecture</t>
  </si>
  <si>
    <t xml:space="preserve">    Tentative MBA </t>
  </si>
  <si>
    <t xml:space="preserve">    Undesignated</t>
  </si>
  <si>
    <t xml:space="preserve">     Criminal Justice</t>
  </si>
  <si>
    <t xml:space="preserve">     Pre-Criminal Justice</t>
  </si>
  <si>
    <t xml:space="preserve">   Mathematics for Business</t>
  </si>
  <si>
    <t xml:space="preserve">   Exercise Science</t>
  </si>
  <si>
    <t xml:space="preserve">   Public Health Sciences</t>
  </si>
  <si>
    <t xml:space="preserve">     Public Health</t>
  </si>
  <si>
    <t xml:space="preserve">   Elementary Education</t>
  </si>
  <si>
    <t xml:space="preserve">     Japanese</t>
  </si>
  <si>
    <t xml:space="preserve">   Business Entrepreneurship Certificate</t>
  </si>
  <si>
    <t xml:space="preserve">   International Public Relations</t>
  </si>
  <si>
    <t xml:space="preserve">   Systems Engineering</t>
  </si>
  <si>
    <t xml:space="preserve">     Pre-Nursing Pathways</t>
  </si>
  <si>
    <t xml:space="preserve">   Operation &amp;Supply Chain Management</t>
  </si>
  <si>
    <t xml:space="preserve">     Special Education - Dual Program</t>
  </si>
  <si>
    <t>SPRING 2008 THROUGH 2014</t>
  </si>
  <si>
    <t xml:space="preserve">     Language Translation</t>
  </si>
  <si>
    <t xml:space="preserve">   Business Language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</si>
</sst>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46">
    <font>
      <sz val="10"/>
      <name val="Helv"/>
      <family val="0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i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7" fontId="2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 quotePrefix="1">
      <alignment horizontal="right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9" fillId="0" borderId="0" xfId="0" applyFont="1" applyAlignment="1">
      <alignment horizontal="right"/>
    </xf>
    <xf numFmtId="0" fontId="1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9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78"/>
  <sheetViews>
    <sheetView tabSelected="1" zoomScalePageLayoutView="0" workbookViewId="0" topLeftCell="A1">
      <selection activeCell="A1" sqref="A1:N1"/>
    </sheetView>
  </sheetViews>
  <sheetFormatPr defaultColWidth="9.7109375" defaultRowHeight="12.75"/>
  <cols>
    <col min="1" max="1" width="43.140625" style="1" customWidth="1"/>
    <col min="2" max="2" width="8.7109375" style="1" hidden="1" customWidth="1"/>
    <col min="3" max="3" width="1.421875" style="1" hidden="1" customWidth="1"/>
    <col min="4" max="4" width="8.7109375" style="1" customWidth="1"/>
    <col min="5" max="5" width="1.421875" style="1" customWidth="1"/>
    <col min="6" max="6" width="8.7109375" style="1" customWidth="1"/>
    <col min="7" max="7" width="1.421875" style="5" customWidth="1"/>
    <col min="8" max="8" width="8.7109375" style="1" customWidth="1"/>
    <col min="9" max="9" width="1.421875" style="1" customWidth="1"/>
    <col min="10" max="10" width="8.7109375" style="1" customWidth="1"/>
    <col min="11" max="11" width="1.421875" style="1" customWidth="1"/>
    <col min="12" max="12" width="8.7109375" style="1" customWidth="1"/>
    <col min="13" max="13" width="1.421875" style="1" customWidth="1"/>
    <col min="14" max="16384" width="9.7109375" style="1" customWidth="1"/>
  </cols>
  <sheetData>
    <row r="1" spans="1:14" ht="14.25">
      <c r="A1" s="28" t="s">
        <v>31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14.25">
      <c r="A2" s="28" t="s">
        <v>32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</row>
    <row r="3" spans="1:14" ht="14.25">
      <c r="A3" s="28" t="s">
        <v>137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</row>
    <row r="4" spans="1:14" ht="14.25">
      <c r="A4" s="28" t="s">
        <v>71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1" ht="14.25">
      <c r="A5" s="7"/>
      <c r="B5" s="7"/>
      <c r="C5" s="7"/>
      <c r="D5" s="7"/>
      <c r="E5" s="8"/>
      <c r="F5" s="7"/>
      <c r="G5" s="7"/>
      <c r="H5" s="7"/>
      <c r="I5" s="7"/>
      <c r="J5" s="7"/>
      <c r="K5" s="7"/>
    </row>
    <row r="6" spans="1:14" ht="14.25">
      <c r="A6" s="7"/>
      <c r="B6" s="9">
        <v>2002</v>
      </c>
      <c r="C6" s="7"/>
      <c r="D6" s="13">
        <v>2009</v>
      </c>
      <c r="F6" s="13">
        <v>2010</v>
      </c>
      <c r="G6" s="1"/>
      <c r="H6" s="13">
        <v>2011</v>
      </c>
      <c r="J6" s="13">
        <v>2012</v>
      </c>
      <c r="L6" s="13">
        <v>2013</v>
      </c>
      <c r="N6" s="13">
        <v>2014</v>
      </c>
    </row>
    <row r="7" spans="1:7" ht="14.25">
      <c r="A7" s="7"/>
      <c r="B7" s="7"/>
      <c r="C7" s="7"/>
      <c r="G7" s="1"/>
    </row>
    <row r="8" spans="1:14" ht="14.25">
      <c r="A8" s="14" t="s">
        <v>99</v>
      </c>
      <c r="B8" s="7"/>
      <c r="C8" s="7"/>
      <c r="D8" s="12">
        <f>+D9+D10+D15+D18+D22</f>
        <v>41</v>
      </c>
      <c r="F8" s="12">
        <f>+F9+F10+F15+F18+F22</f>
        <v>58</v>
      </c>
      <c r="G8" s="1"/>
      <c r="H8" s="12">
        <f>+H9+H10+H15+H18+H22</f>
        <v>79</v>
      </c>
      <c r="J8" s="12">
        <f>+J9+J10+J15+J18+J22</f>
        <v>61</v>
      </c>
      <c r="L8" s="12">
        <f>+L9+L10+L15+L18+L22</f>
        <v>61</v>
      </c>
      <c r="N8" s="12">
        <f>+N9+N10+N15+N18+N22</f>
        <v>54</v>
      </c>
    </row>
    <row r="9" spans="1:14" ht="14.25">
      <c r="A9" s="15" t="s">
        <v>100</v>
      </c>
      <c r="B9" s="7"/>
      <c r="C9" s="7"/>
      <c r="D9" s="7">
        <v>4</v>
      </c>
      <c r="F9" s="7">
        <v>7</v>
      </c>
      <c r="G9" s="1"/>
      <c r="H9" s="7">
        <v>16</v>
      </c>
      <c r="J9" s="7">
        <v>15</v>
      </c>
      <c r="L9" s="7">
        <v>13</v>
      </c>
      <c r="N9" s="7">
        <v>12</v>
      </c>
    </row>
    <row r="10" spans="1:14" ht="14.25">
      <c r="A10" s="15" t="s">
        <v>101</v>
      </c>
      <c r="B10" s="7"/>
      <c r="C10" s="7"/>
      <c r="D10" s="12">
        <f>SUM(D11:D14)</f>
        <v>20</v>
      </c>
      <c r="F10" s="12">
        <f>SUM(F11:F14)</f>
        <v>36</v>
      </c>
      <c r="G10" s="1"/>
      <c r="H10" s="12">
        <f>SUM(H11:H14)</f>
        <v>43</v>
      </c>
      <c r="J10" s="12">
        <f>SUM(J11:J14)</f>
        <v>24</v>
      </c>
      <c r="L10" s="12">
        <f>SUM(L11:L14)</f>
        <v>25</v>
      </c>
      <c r="N10" s="12">
        <f>SUM(N11:N14)</f>
        <v>24</v>
      </c>
    </row>
    <row r="11" spans="1:14" ht="14.25">
      <c r="A11" t="s">
        <v>102</v>
      </c>
      <c r="B11" s="7"/>
      <c r="C11" s="7"/>
      <c r="D11" s="7">
        <v>6</v>
      </c>
      <c r="F11" s="7">
        <v>15</v>
      </c>
      <c r="G11" s="1"/>
      <c r="H11" s="7">
        <v>17</v>
      </c>
      <c r="J11" s="7">
        <v>17</v>
      </c>
      <c r="L11" s="7">
        <v>16</v>
      </c>
      <c r="N11" s="7">
        <v>15</v>
      </c>
    </row>
    <row r="12" spans="1:14" ht="14.25">
      <c r="A12" t="s">
        <v>103</v>
      </c>
      <c r="B12" s="7"/>
      <c r="C12" s="7"/>
      <c r="D12" s="7">
        <v>1</v>
      </c>
      <c r="F12" s="7">
        <v>6</v>
      </c>
      <c r="G12" s="1"/>
      <c r="H12" s="7">
        <v>17</v>
      </c>
      <c r="J12" s="7">
        <v>7</v>
      </c>
      <c r="L12" s="7">
        <v>9</v>
      </c>
      <c r="N12" s="7">
        <v>9</v>
      </c>
    </row>
    <row r="13" spans="1:14" ht="14.25">
      <c r="A13" t="s">
        <v>104</v>
      </c>
      <c r="B13" s="7"/>
      <c r="C13" s="7"/>
      <c r="D13" s="7"/>
      <c r="F13" s="7"/>
      <c r="G13" s="1"/>
      <c r="H13" s="7"/>
      <c r="J13" s="7"/>
      <c r="L13" s="7"/>
      <c r="N13" s="7"/>
    </row>
    <row r="14" spans="1:14" ht="14.25">
      <c r="A14" t="s">
        <v>105</v>
      </c>
      <c r="B14" s="7"/>
      <c r="C14" s="7"/>
      <c r="D14" s="7">
        <v>13</v>
      </c>
      <c r="F14" s="7">
        <v>15</v>
      </c>
      <c r="G14" s="1"/>
      <c r="H14" s="7">
        <v>9</v>
      </c>
      <c r="J14" s="7"/>
      <c r="L14" s="7"/>
      <c r="N14" s="7"/>
    </row>
    <row r="15" spans="1:14" ht="14.25">
      <c r="A15" s="15" t="s">
        <v>106</v>
      </c>
      <c r="B15" s="7"/>
      <c r="C15" s="7"/>
      <c r="D15" s="12">
        <f>SUM(D16:D17)</f>
        <v>6</v>
      </c>
      <c r="F15" s="12">
        <f>SUM(F16:F17)</f>
        <v>5</v>
      </c>
      <c r="G15" s="1"/>
      <c r="H15" s="12">
        <f>SUM(H16:H17)</f>
        <v>9</v>
      </c>
      <c r="J15" s="12">
        <f>SUM(J16:J17)</f>
        <v>12</v>
      </c>
      <c r="L15" s="12">
        <f>SUM(L16:L17)</f>
        <v>14</v>
      </c>
      <c r="N15" s="12">
        <f>SUM(N16:N17)</f>
        <v>6</v>
      </c>
    </row>
    <row r="16" spans="1:14" ht="14.25">
      <c r="A16" t="s">
        <v>107</v>
      </c>
      <c r="B16" s="7"/>
      <c r="C16" s="7"/>
      <c r="D16" s="7">
        <v>5</v>
      </c>
      <c r="F16" s="7">
        <v>5</v>
      </c>
      <c r="G16" s="1"/>
      <c r="H16" s="7">
        <v>6</v>
      </c>
      <c r="J16" s="7">
        <v>8</v>
      </c>
      <c r="L16" s="7">
        <v>12</v>
      </c>
      <c r="N16" s="7">
        <v>5</v>
      </c>
    </row>
    <row r="17" spans="1:14" ht="14.25">
      <c r="A17" t="s">
        <v>108</v>
      </c>
      <c r="B17" s="7"/>
      <c r="C17" s="7"/>
      <c r="D17" s="7">
        <v>1</v>
      </c>
      <c r="F17" s="7"/>
      <c r="G17" s="1"/>
      <c r="H17" s="7">
        <v>3</v>
      </c>
      <c r="J17" s="7">
        <v>4</v>
      </c>
      <c r="L17" s="7">
        <v>2</v>
      </c>
      <c r="N17" s="7">
        <v>1</v>
      </c>
    </row>
    <row r="18" spans="1:14" ht="14.25">
      <c r="A18" s="15" t="s">
        <v>109</v>
      </c>
      <c r="B18" s="7"/>
      <c r="C18" s="7"/>
      <c r="D18" s="12">
        <f>SUM(D19:D21)</f>
        <v>4</v>
      </c>
      <c r="F18" s="12">
        <f>SUM(F19:F21)</f>
        <v>7</v>
      </c>
      <c r="G18" s="1"/>
      <c r="H18" s="12">
        <f>SUM(H19:H21)</f>
        <v>4</v>
      </c>
      <c r="J18" s="12">
        <f>SUM(J19:J21)</f>
        <v>3</v>
      </c>
      <c r="L18" s="12">
        <f>SUM(L19:L21)</f>
        <v>5</v>
      </c>
      <c r="N18" s="12">
        <f>SUM(N19:N21)</f>
        <v>5</v>
      </c>
    </row>
    <row r="19" spans="1:14" ht="14.25">
      <c r="A19" t="s">
        <v>110</v>
      </c>
      <c r="B19" s="7"/>
      <c r="C19" s="7"/>
      <c r="D19" s="7">
        <v>3</v>
      </c>
      <c r="F19" s="7">
        <v>5</v>
      </c>
      <c r="G19" s="1"/>
      <c r="H19" s="7">
        <v>2</v>
      </c>
      <c r="J19" s="7">
        <v>2</v>
      </c>
      <c r="L19" s="7">
        <v>3</v>
      </c>
      <c r="N19" s="7">
        <v>2</v>
      </c>
    </row>
    <row r="20" spans="1:14" ht="14.25">
      <c r="A20" t="s">
        <v>111</v>
      </c>
      <c r="B20" s="7"/>
      <c r="C20" s="7"/>
      <c r="D20" s="7">
        <v>1</v>
      </c>
      <c r="F20" s="7">
        <v>2</v>
      </c>
      <c r="G20" s="1"/>
      <c r="H20" s="7"/>
      <c r="J20" s="7"/>
      <c r="L20" s="7"/>
      <c r="N20" s="7">
        <v>1</v>
      </c>
    </row>
    <row r="21" spans="1:14" ht="14.25">
      <c r="A21" t="s">
        <v>112</v>
      </c>
      <c r="B21" s="7"/>
      <c r="C21" s="7"/>
      <c r="D21" s="7"/>
      <c r="F21" s="7"/>
      <c r="G21" s="1"/>
      <c r="H21" s="7">
        <v>2</v>
      </c>
      <c r="J21" s="7">
        <v>1</v>
      </c>
      <c r="L21" s="7">
        <v>2</v>
      </c>
      <c r="N21" s="7">
        <v>2</v>
      </c>
    </row>
    <row r="22" spans="1:14" ht="14.25">
      <c r="A22" s="15" t="s">
        <v>113</v>
      </c>
      <c r="B22" s="7"/>
      <c r="C22" s="7"/>
      <c r="D22" s="12">
        <f>SUM(D23:D24)</f>
        <v>7</v>
      </c>
      <c r="F22" s="12">
        <f>SUM(F23:F24)</f>
        <v>3</v>
      </c>
      <c r="G22" s="1"/>
      <c r="H22" s="12">
        <f>SUM(H23:H24)</f>
        <v>7</v>
      </c>
      <c r="J22" s="12">
        <f>SUM(J23:J24)</f>
        <v>7</v>
      </c>
      <c r="L22" s="12">
        <f>SUM(L23:L24)</f>
        <v>4</v>
      </c>
      <c r="N22" s="12">
        <f>SUM(N23:N24)</f>
        <v>7</v>
      </c>
    </row>
    <row r="23" spans="1:14" ht="14.25">
      <c r="A23" t="s">
        <v>114</v>
      </c>
      <c r="B23" s="7"/>
      <c r="C23" s="7"/>
      <c r="D23" s="7">
        <v>7</v>
      </c>
      <c r="F23" s="7">
        <v>3</v>
      </c>
      <c r="G23" s="1"/>
      <c r="H23" s="7">
        <v>7</v>
      </c>
      <c r="J23" s="7">
        <v>7</v>
      </c>
      <c r="L23" s="7">
        <v>4</v>
      </c>
      <c r="N23" s="7">
        <v>7</v>
      </c>
    </row>
    <row r="24" spans="1:14" ht="14.25">
      <c r="A24" t="s">
        <v>115</v>
      </c>
      <c r="B24" s="7"/>
      <c r="C24" s="7"/>
      <c r="D24" s="7"/>
      <c r="F24" s="7"/>
      <c r="G24" s="1"/>
      <c r="H24" s="7"/>
      <c r="J24" s="7"/>
      <c r="L24" s="7"/>
      <c r="N24" s="7"/>
    </row>
    <row r="25" spans="1:14" ht="14.25">
      <c r="A25" s="16"/>
      <c r="B25" s="7"/>
      <c r="C25" s="7"/>
      <c r="D25" s="7"/>
      <c r="F25" s="7"/>
      <c r="G25" s="1"/>
      <c r="H25" s="7"/>
      <c r="J25" s="7"/>
      <c r="L25" s="7"/>
      <c r="N25" s="7"/>
    </row>
    <row r="26" spans="1:14" ht="14.25">
      <c r="A26" s="14" t="s">
        <v>116</v>
      </c>
      <c r="B26" s="7"/>
      <c r="C26" s="7"/>
      <c r="D26" s="12">
        <f>+D28+D29+D30+D34+D38+D39+D42+D45+D49+D50+D55+D57+D58+D64+D65+D67+D71+D72+D56+D73+D74+D75+D66+D76</f>
        <v>514</v>
      </c>
      <c r="F26" s="12">
        <f>+F28+F29+F30+F34+F38+F39+F42+F45+F49+F50+F55+F57+F58+F64+F65+F67+F71+F72+F56+F73+F74+F75+F66+F76</f>
        <v>653</v>
      </c>
      <c r="G26" s="1"/>
      <c r="H26" s="12">
        <f>+H28+H29+H30+H34+H38+H39+H42+H45+H49+H50+H55+H57+H58+H64+H65+H67+H71+H72+H56+H73+H74+H75+H66+H76</f>
        <v>777</v>
      </c>
      <c r="J26" s="12">
        <f>+J28+J29+J30+J34+J38+J39+J42+J45+J49+J50+J55+J57+J58+J64+J65+J67+J71+J72+J56+J73+J74+J75+J66+J76</f>
        <v>824</v>
      </c>
      <c r="L26" s="12">
        <f>+L28+L29+L30+L34+L38+L39+L42+L45+L49+L50+L55+L57+L58+L64+L65+L67+L71+L72+L56+L73+L74+L75+L66+L76</f>
        <v>854</v>
      </c>
      <c r="N26" s="12">
        <f>+N28+N29+N30+N34+N38+N39+N42+N45+N49+N50+N55+N57+N58+N64+N65+N67+N71+N72+N56+N73+N74+N75+N66+N76+N37</f>
        <v>832</v>
      </c>
    </row>
    <row r="27" spans="1:14" ht="14.25">
      <c r="A27" s="7"/>
      <c r="B27" s="7"/>
      <c r="C27" s="7"/>
      <c r="D27" s="7"/>
      <c r="F27" s="7"/>
      <c r="G27" s="1"/>
      <c r="H27" s="7"/>
      <c r="J27" s="7"/>
      <c r="L27" s="7"/>
      <c r="N27" s="7"/>
    </row>
    <row r="28" spans="1:14" s="2" customFormat="1" ht="15">
      <c r="A28" s="10" t="s">
        <v>87</v>
      </c>
      <c r="B28" s="7">
        <v>5</v>
      </c>
      <c r="C28" s="7"/>
      <c r="D28" s="7">
        <v>8</v>
      </c>
      <c r="F28" s="7">
        <v>11</v>
      </c>
      <c r="H28" s="7">
        <v>10</v>
      </c>
      <c r="J28" s="7">
        <v>18</v>
      </c>
      <c r="L28" s="7">
        <v>18</v>
      </c>
      <c r="N28" s="7">
        <v>11</v>
      </c>
    </row>
    <row r="29" spans="1:14" s="2" customFormat="1" ht="15">
      <c r="A29" s="10" t="s">
        <v>94</v>
      </c>
      <c r="B29" s="7"/>
      <c r="C29" s="7"/>
      <c r="D29" s="7">
        <v>7</v>
      </c>
      <c r="F29" s="7">
        <v>11</v>
      </c>
      <c r="H29" s="7">
        <v>11</v>
      </c>
      <c r="J29" s="7">
        <v>9</v>
      </c>
      <c r="L29" s="7">
        <v>14</v>
      </c>
      <c r="N29" s="7">
        <v>15</v>
      </c>
    </row>
    <row r="30" spans="1:14" s="2" customFormat="1" ht="15">
      <c r="A30" s="10" t="s">
        <v>0</v>
      </c>
      <c r="B30" s="7">
        <f>+B31+B32</f>
        <v>15</v>
      </c>
      <c r="C30" s="7"/>
      <c r="D30" s="12">
        <f>+D31+D32+D33</f>
        <v>0</v>
      </c>
      <c r="F30" s="12">
        <f>+F31+F32+F33</f>
        <v>0</v>
      </c>
      <c r="H30" s="12">
        <f>+H31+H32+H33</f>
        <v>0</v>
      </c>
      <c r="J30" s="12">
        <f>+J31+J32+J33</f>
        <v>0</v>
      </c>
      <c r="L30" s="12">
        <f>+L31+L32+L33</f>
        <v>0</v>
      </c>
      <c r="N30" s="12">
        <f>+N31+N32+N33</f>
        <v>0</v>
      </c>
    </row>
    <row r="31" spans="1:14" s="2" customFormat="1" ht="15">
      <c r="A31" s="10" t="s">
        <v>85</v>
      </c>
      <c r="B31" s="7">
        <v>15</v>
      </c>
      <c r="C31" s="7"/>
      <c r="D31" s="7">
        <v>0</v>
      </c>
      <c r="F31" s="7">
        <v>0</v>
      </c>
      <c r="H31" s="7">
        <v>0</v>
      </c>
      <c r="J31" s="7">
        <v>0</v>
      </c>
      <c r="L31" s="7">
        <v>0</v>
      </c>
      <c r="N31" s="7">
        <v>0</v>
      </c>
    </row>
    <row r="32" spans="1:14" s="2" customFormat="1" ht="15">
      <c r="A32" s="10" t="s">
        <v>86</v>
      </c>
      <c r="B32" s="7">
        <v>0</v>
      </c>
      <c r="C32" s="7"/>
      <c r="D32" s="7">
        <v>0</v>
      </c>
      <c r="F32" s="7">
        <v>0</v>
      </c>
      <c r="H32" s="7">
        <v>0</v>
      </c>
      <c r="J32" s="7">
        <v>0</v>
      </c>
      <c r="L32" s="7">
        <v>0</v>
      </c>
      <c r="N32" s="7">
        <v>0</v>
      </c>
    </row>
    <row r="33" spans="1:14" s="2" customFormat="1" ht="15">
      <c r="A33" s="10" t="s">
        <v>89</v>
      </c>
      <c r="B33" s="7"/>
      <c r="C33" s="7"/>
      <c r="D33" s="7">
        <v>0</v>
      </c>
      <c r="F33" s="7">
        <v>0</v>
      </c>
      <c r="H33" s="7">
        <v>0</v>
      </c>
      <c r="J33" s="7">
        <v>0</v>
      </c>
      <c r="L33" s="7">
        <v>0</v>
      </c>
      <c r="N33" s="7">
        <v>0</v>
      </c>
    </row>
    <row r="34" spans="1:14" s="2" customFormat="1" ht="15">
      <c r="A34" s="10" t="s">
        <v>1</v>
      </c>
      <c r="B34" s="7">
        <v>9</v>
      </c>
      <c r="C34" s="7"/>
      <c r="D34" s="12">
        <f>+D35+D36</f>
        <v>10</v>
      </c>
      <c r="F34" s="12">
        <f>+F35+F36</f>
        <v>25</v>
      </c>
      <c r="H34" s="12">
        <f>+H35+H36</f>
        <v>27</v>
      </c>
      <c r="J34" s="12">
        <f>+J35+J36</f>
        <v>33</v>
      </c>
      <c r="L34" s="12">
        <f>+L35+L36</f>
        <v>27</v>
      </c>
      <c r="N34" s="12">
        <f>+N35+N36</f>
        <v>24</v>
      </c>
    </row>
    <row r="35" spans="1:14" s="2" customFormat="1" ht="15">
      <c r="A35" s="10" t="s">
        <v>90</v>
      </c>
      <c r="B35" s="7"/>
      <c r="C35" s="7"/>
      <c r="D35" s="7">
        <v>8</v>
      </c>
      <c r="F35" s="7">
        <v>18</v>
      </c>
      <c r="H35" s="7">
        <v>19</v>
      </c>
      <c r="J35" s="7">
        <v>20</v>
      </c>
      <c r="L35" s="7">
        <v>14</v>
      </c>
      <c r="N35" s="7">
        <v>19</v>
      </c>
    </row>
    <row r="36" spans="1:14" s="2" customFormat="1" ht="15">
      <c r="A36" s="10" t="s">
        <v>91</v>
      </c>
      <c r="B36" s="7"/>
      <c r="C36" s="7"/>
      <c r="D36" s="7">
        <v>2</v>
      </c>
      <c r="F36" s="7">
        <v>7</v>
      </c>
      <c r="H36" s="7">
        <v>8</v>
      </c>
      <c r="J36" s="7">
        <v>13</v>
      </c>
      <c r="L36" s="7">
        <v>13</v>
      </c>
      <c r="N36" s="7">
        <v>5</v>
      </c>
    </row>
    <row r="37" spans="1:14" s="2" customFormat="1" ht="15">
      <c r="A37" s="27" t="s">
        <v>139</v>
      </c>
      <c r="B37" s="7"/>
      <c r="C37" s="7"/>
      <c r="D37" s="7"/>
      <c r="F37" s="7"/>
      <c r="H37" s="7"/>
      <c r="J37" s="7"/>
      <c r="L37" s="7"/>
      <c r="N37" s="7">
        <v>3</v>
      </c>
    </row>
    <row r="38" spans="1:14" s="2" customFormat="1" ht="15">
      <c r="A38" s="10" t="s">
        <v>2</v>
      </c>
      <c r="B38" s="7">
        <v>11</v>
      </c>
      <c r="C38" s="7"/>
      <c r="D38" s="7">
        <v>14</v>
      </c>
      <c r="F38" s="7">
        <v>18</v>
      </c>
      <c r="H38" s="7">
        <v>16</v>
      </c>
      <c r="J38" s="7">
        <v>19</v>
      </c>
      <c r="L38" s="7">
        <v>20</v>
      </c>
      <c r="N38" s="7">
        <v>14</v>
      </c>
    </row>
    <row r="39" spans="1:14" s="2" customFormat="1" ht="15">
      <c r="A39" s="10" t="s">
        <v>43</v>
      </c>
      <c r="B39" s="7">
        <v>14</v>
      </c>
      <c r="C39" s="7"/>
      <c r="D39" s="12">
        <f>+D40+D41</f>
        <v>38</v>
      </c>
      <c r="F39" s="12">
        <f>+F40+F41</f>
        <v>51</v>
      </c>
      <c r="H39" s="12">
        <f>+H40+H41</f>
        <v>66</v>
      </c>
      <c r="J39" s="12">
        <f>+J40+J41</f>
        <v>49</v>
      </c>
      <c r="L39" s="12">
        <f>+L40+L41</f>
        <v>41</v>
      </c>
      <c r="N39" s="12">
        <f>+N40+N41</f>
        <v>79</v>
      </c>
    </row>
    <row r="40" spans="1:14" s="2" customFormat="1" ht="15">
      <c r="A40" s="10" t="s">
        <v>92</v>
      </c>
      <c r="B40" s="7"/>
      <c r="C40" s="7"/>
      <c r="D40" s="7">
        <v>28</v>
      </c>
      <c r="F40" s="7">
        <v>29</v>
      </c>
      <c r="H40" s="7">
        <v>26</v>
      </c>
      <c r="J40" s="7">
        <v>20</v>
      </c>
      <c r="L40" s="7">
        <v>12</v>
      </c>
      <c r="N40" s="7">
        <v>13</v>
      </c>
    </row>
    <row r="41" spans="1:14" s="2" customFormat="1" ht="15">
      <c r="A41" s="10" t="s">
        <v>93</v>
      </c>
      <c r="B41" s="7"/>
      <c r="C41" s="7"/>
      <c r="D41" s="7">
        <v>10</v>
      </c>
      <c r="F41" s="7">
        <v>22</v>
      </c>
      <c r="H41" s="7">
        <v>40</v>
      </c>
      <c r="J41" s="7">
        <v>29</v>
      </c>
      <c r="L41" s="7">
        <v>29</v>
      </c>
      <c r="N41" s="7">
        <v>66</v>
      </c>
    </row>
    <row r="42" spans="1:14" s="2" customFormat="1" ht="15">
      <c r="A42" s="10" t="s">
        <v>3</v>
      </c>
      <c r="B42" s="7">
        <v>20</v>
      </c>
      <c r="C42" s="7"/>
      <c r="D42" s="12">
        <v>28</v>
      </c>
      <c r="F42" s="12">
        <f>+F43+F44</f>
        <v>67</v>
      </c>
      <c r="H42" s="12">
        <f>+H43+H44</f>
        <v>74</v>
      </c>
      <c r="J42" s="12">
        <f>+J43+J44</f>
        <v>75</v>
      </c>
      <c r="L42" s="12">
        <f>+L43+L44</f>
        <v>92</v>
      </c>
      <c r="N42" s="12">
        <f>+N43+N44</f>
        <v>77</v>
      </c>
    </row>
    <row r="43" spans="1:14" s="2" customFormat="1" ht="15">
      <c r="A43" s="10" t="s">
        <v>123</v>
      </c>
      <c r="B43" s="7"/>
      <c r="C43" s="7"/>
      <c r="D43" s="7">
        <v>0</v>
      </c>
      <c r="F43" s="7">
        <v>65</v>
      </c>
      <c r="H43" s="7">
        <v>67</v>
      </c>
      <c r="J43" s="7">
        <v>72</v>
      </c>
      <c r="L43" s="7">
        <v>77</v>
      </c>
      <c r="N43" s="7">
        <v>66</v>
      </c>
    </row>
    <row r="44" spans="1:14" s="2" customFormat="1" ht="15">
      <c r="A44" s="10" t="s">
        <v>124</v>
      </c>
      <c r="B44" s="7"/>
      <c r="C44" s="7"/>
      <c r="D44" s="7">
        <v>0</v>
      </c>
      <c r="F44" s="7">
        <v>2</v>
      </c>
      <c r="H44" s="7">
        <v>7</v>
      </c>
      <c r="J44" s="7">
        <v>3</v>
      </c>
      <c r="L44" s="7">
        <v>15</v>
      </c>
      <c r="N44" s="7">
        <v>11</v>
      </c>
    </row>
    <row r="45" spans="1:14" s="2" customFormat="1" ht="15">
      <c r="A45" s="10" t="s">
        <v>33</v>
      </c>
      <c r="B45" s="7">
        <f>+B46+B47+B48</f>
        <v>12</v>
      </c>
      <c r="C45" s="7"/>
      <c r="D45" s="12">
        <f>+D46+D47+D48</f>
        <v>0</v>
      </c>
      <c r="F45" s="12">
        <f>+F46+F47+F48</f>
        <v>0</v>
      </c>
      <c r="H45" s="12">
        <f>+H46+H47+H48</f>
        <v>0</v>
      </c>
      <c r="J45" s="12">
        <f>+J46+J47+J48</f>
        <v>0</v>
      </c>
      <c r="L45" s="12">
        <f>+L46+L47+L48</f>
        <v>0</v>
      </c>
      <c r="N45" s="12">
        <f>+N46+N47+N48</f>
        <v>0</v>
      </c>
    </row>
    <row r="46" spans="1:14" s="6" customFormat="1" ht="14.25">
      <c r="A46" s="10" t="s">
        <v>34</v>
      </c>
      <c r="B46" s="7">
        <v>6</v>
      </c>
      <c r="C46" s="7"/>
      <c r="D46" s="7">
        <v>0</v>
      </c>
      <c r="F46" s="7">
        <v>0</v>
      </c>
      <c r="H46" s="7">
        <v>0</v>
      </c>
      <c r="J46" s="7">
        <v>0</v>
      </c>
      <c r="L46" s="7">
        <v>0</v>
      </c>
      <c r="N46" s="7">
        <v>0</v>
      </c>
    </row>
    <row r="47" spans="1:14" s="6" customFormat="1" ht="14.25">
      <c r="A47" s="10" t="s">
        <v>37</v>
      </c>
      <c r="B47" s="7">
        <v>2</v>
      </c>
      <c r="C47" s="7"/>
      <c r="D47" s="7">
        <v>0</v>
      </c>
      <c r="F47" s="7">
        <v>0</v>
      </c>
      <c r="H47" s="7">
        <v>0</v>
      </c>
      <c r="J47" s="7">
        <v>0</v>
      </c>
      <c r="L47" s="7">
        <v>0</v>
      </c>
      <c r="N47" s="7">
        <v>0</v>
      </c>
    </row>
    <row r="48" spans="1:14" s="6" customFormat="1" ht="14.25">
      <c r="A48" s="10" t="s">
        <v>35</v>
      </c>
      <c r="B48" s="7">
        <v>4</v>
      </c>
      <c r="C48" s="7"/>
      <c r="D48" s="7">
        <v>0</v>
      </c>
      <c r="F48" s="7">
        <v>0</v>
      </c>
      <c r="H48" s="7">
        <v>0</v>
      </c>
      <c r="J48" s="7">
        <v>0</v>
      </c>
      <c r="L48" s="7">
        <v>0</v>
      </c>
      <c r="N48" s="7">
        <v>0</v>
      </c>
    </row>
    <row r="49" spans="1:14" s="2" customFormat="1" ht="15">
      <c r="A49" s="10" t="s">
        <v>4</v>
      </c>
      <c r="B49" s="7">
        <v>14</v>
      </c>
      <c r="C49" s="7"/>
      <c r="D49" s="7">
        <v>34</v>
      </c>
      <c r="F49" s="7">
        <v>38</v>
      </c>
      <c r="H49" s="7">
        <v>31</v>
      </c>
      <c r="J49" s="7">
        <v>42</v>
      </c>
      <c r="L49" s="7">
        <v>41</v>
      </c>
      <c r="N49" s="7">
        <v>35</v>
      </c>
    </row>
    <row r="50" spans="1:14" s="2" customFormat="1" ht="15">
      <c r="A50" s="10" t="s">
        <v>8</v>
      </c>
      <c r="B50" s="7">
        <f>+B51+B52+B53</f>
        <v>8</v>
      </c>
      <c r="C50" s="7"/>
      <c r="D50" s="12">
        <f>+D51+D52+D53+D54</f>
        <v>25</v>
      </c>
      <c r="F50" s="12">
        <f>+F51+F52+F53+F54</f>
        <v>18</v>
      </c>
      <c r="H50" s="12">
        <f>+H51+H52+H53+H54</f>
        <v>27</v>
      </c>
      <c r="J50" s="12">
        <f>+J51+J52+J53+J54</f>
        <v>26</v>
      </c>
      <c r="L50" s="12">
        <f>+L51+L52+L53+L54</f>
        <v>24</v>
      </c>
      <c r="N50" s="12">
        <f>+N51+N52+N53+N54</f>
        <v>14</v>
      </c>
    </row>
    <row r="51" spans="1:14" s="6" customFormat="1" ht="14.25">
      <c r="A51" s="10" t="s">
        <v>9</v>
      </c>
      <c r="B51" s="7">
        <v>3</v>
      </c>
      <c r="C51" s="7"/>
      <c r="D51" s="7">
        <v>15</v>
      </c>
      <c r="F51" s="7">
        <v>8</v>
      </c>
      <c r="H51" s="7">
        <v>7</v>
      </c>
      <c r="J51" s="7">
        <v>12</v>
      </c>
      <c r="L51" s="7">
        <v>9</v>
      </c>
      <c r="N51" s="7">
        <v>4</v>
      </c>
    </row>
    <row r="52" spans="1:14" s="6" customFormat="1" ht="14.25">
      <c r="A52" s="10" t="s">
        <v>55</v>
      </c>
      <c r="B52" s="7">
        <v>0</v>
      </c>
      <c r="C52" s="7"/>
      <c r="D52" s="7">
        <v>1</v>
      </c>
      <c r="F52" s="7">
        <v>2</v>
      </c>
      <c r="H52" s="7">
        <v>7</v>
      </c>
      <c r="J52" s="7">
        <v>7</v>
      </c>
      <c r="L52" s="7">
        <v>5</v>
      </c>
      <c r="N52" s="7">
        <v>7</v>
      </c>
    </row>
    <row r="53" spans="1:14" s="6" customFormat="1" ht="14.25">
      <c r="A53" s="10" t="s">
        <v>10</v>
      </c>
      <c r="B53" s="7">
        <v>5</v>
      </c>
      <c r="C53" s="7"/>
      <c r="D53" s="7">
        <v>8</v>
      </c>
      <c r="F53" s="7">
        <v>8</v>
      </c>
      <c r="H53" s="7">
        <v>12</v>
      </c>
      <c r="J53" s="7">
        <v>6</v>
      </c>
      <c r="L53" s="7">
        <v>8</v>
      </c>
      <c r="N53" s="7">
        <v>3</v>
      </c>
    </row>
    <row r="54" spans="1:14" s="6" customFormat="1" ht="14.25">
      <c r="A54" s="10" t="s">
        <v>88</v>
      </c>
      <c r="B54" s="7"/>
      <c r="C54" s="7"/>
      <c r="D54" s="7">
        <v>1</v>
      </c>
      <c r="F54" s="7">
        <v>0</v>
      </c>
      <c r="H54" s="7">
        <v>1</v>
      </c>
      <c r="J54" s="7">
        <v>1</v>
      </c>
      <c r="L54" s="7">
        <v>2</v>
      </c>
      <c r="N54" s="7">
        <v>0</v>
      </c>
    </row>
    <row r="55" spans="1:14" s="2" customFormat="1" ht="15">
      <c r="A55" s="10" t="s">
        <v>11</v>
      </c>
      <c r="B55" s="7">
        <v>22</v>
      </c>
      <c r="C55" s="7"/>
      <c r="D55" s="7">
        <v>38</v>
      </c>
      <c r="F55" s="7">
        <v>33</v>
      </c>
      <c r="H55" s="7">
        <v>47</v>
      </c>
      <c r="J55" s="7">
        <v>41</v>
      </c>
      <c r="L55" s="7">
        <v>43</v>
      </c>
      <c r="N55" s="7">
        <v>37</v>
      </c>
    </row>
    <row r="56" spans="1:14" s="2" customFormat="1" ht="15">
      <c r="A56" s="27" t="s">
        <v>132</v>
      </c>
      <c r="B56" s="7"/>
      <c r="C56" s="7"/>
      <c r="D56" s="7"/>
      <c r="F56" s="7"/>
      <c r="H56" s="7"/>
      <c r="J56" s="7">
        <v>22</v>
      </c>
      <c r="L56" s="7">
        <v>31</v>
      </c>
      <c r="N56" s="7">
        <v>23</v>
      </c>
    </row>
    <row r="57" spans="1:14" s="2" customFormat="1" ht="15">
      <c r="A57" s="10" t="s">
        <v>46</v>
      </c>
      <c r="B57" s="7">
        <v>17</v>
      </c>
      <c r="C57" s="7"/>
      <c r="D57" s="7">
        <v>17</v>
      </c>
      <c r="F57" s="7">
        <v>26</v>
      </c>
      <c r="H57" s="7">
        <v>23</v>
      </c>
      <c r="J57" s="7">
        <v>25</v>
      </c>
      <c r="L57" s="7">
        <v>28</v>
      </c>
      <c r="N57" s="7">
        <v>37</v>
      </c>
    </row>
    <row r="58" spans="1:14" s="2" customFormat="1" ht="15">
      <c r="A58" s="10" t="s">
        <v>45</v>
      </c>
      <c r="B58" s="7">
        <f>+B59+B60+B63</f>
        <v>41</v>
      </c>
      <c r="C58" s="7"/>
      <c r="D58" s="12">
        <f>+D59+D60+D63</f>
        <v>57</v>
      </c>
      <c r="F58" s="12">
        <f>+F59+F60+F63</f>
        <v>61</v>
      </c>
      <c r="H58" s="12">
        <f>+H59+H60+H63+H61</f>
        <v>124</v>
      </c>
      <c r="J58" s="12">
        <f>+J59+J60+J63+J61</f>
        <v>121</v>
      </c>
      <c r="L58" s="12">
        <f>+L59+L60+L63+L61</f>
        <v>109</v>
      </c>
      <c r="N58" s="12">
        <f>SUM(N59:N63)</f>
        <v>116</v>
      </c>
    </row>
    <row r="59" spans="1:14" s="6" customFormat="1" ht="14.25">
      <c r="A59" s="10" t="s">
        <v>5</v>
      </c>
      <c r="B59" s="7">
        <v>5</v>
      </c>
      <c r="C59" s="7"/>
      <c r="D59" s="7">
        <v>16</v>
      </c>
      <c r="F59" s="7">
        <v>15</v>
      </c>
      <c r="H59" s="7">
        <v>13</v>
      </c>
      <c r="J59" s="7">
        <v>12</v>
      </c>
      <c r="L59" s="7">
        <v>19</v>
      </c>
      <c r="N59" s="7">
        <v>14</v>
      </c>
    </row>
    <row r="60" spans="1:14" s="6" customFormat="1" ht="14.25">
      <c r="A60" s="10" t="s">
        <v>6</v>
      </c>
      <c r="B60" s="7">
        <v>4</v>
      </c>
      <c r="C60" s="7"/>
      <c r="D60" s="7">
        <v>22</v>
      </c>
      <c r="F60" s="7">
        <v>18</v>
      </c>
      <c r="H60" s="7">
        <v>20</v>
      </c>
      <c r="J60" s="7">
        <v>31</v>
      </c>
      <c r="L60" s="7">
        <v>30</v>
      </c>
      <c r="N60" s="7">
        <v>38</v>
      </c>
    </row>
    <row r="61" spans="1:14" s="6" customFormat="1" ht="14.25">
      <c r="A61" s="10" t="s">
        <v>130</v>
      </c>
      <c r="B61" s="7"/>
      <c r="C61" s="7"/>
      <c r="D61" s="7">
        <v>0</v>
      </c>
      <c r="F61" s="7">
        <v>0</v>
      </c>
      <c r="H61" s="7">
        <v>59</v>
      </c>
      <c r="J61" s="7">
        <v>48</v>
      </c>
      <c r="L61" s="7">
        <v>25</v>
      </c>
      <c r="N61" s="7">
        <v>30</v>
      </c>
    </row>
    <row r="62" spans="1:14" s="6" customFormat="1" ht="14.25">
      <c r="A62" s="27" t="s">
        <v>138</v>
      </c>
      <c r="B62" s="7"/>
      <c r="C62" s="7"/>
      <c r="D62" s="7"/>
      <c r="F62" s="7"/>
      <c r="H62" s="7"/>
      <c r="J62" s="7"/>
      <c r="L62" s="7"/>
      <c r="N62" s="7">
        <v>1</v>
      </c>
    </row>
    <row r="63" spans="1:14" s="6" customFormat="1" ht="14.25">
      <c r="A63" s="10" t="s">
        <v>7</v>
      </c>
      <c r="B63" s="7">
        <v>32</v>
      </c>
      <c r="C63" s="7"/>
      <c r="D63" s="7">
        <v>19</v>
      </c>
      <c r="F63" s="7">
        <v>28</v>
      </c>
      <c r="H63" s="7">
        <v>32</v>
      </c>
      <c r="J63" s="7">
        <v>30</v>
      </c>
      <c r="L63" s="7">
        <v>35</v>
      </c>
      <c r="N63" s="7">
        <v>33</v>
      </c>
    </row>
    <row r="64" spans="1:14" s="2" customFormat="1" ht="15">
      <c r="A64" s="10" t="s">
        <v>72</v>
      </c>
      <c r="B64" s="7">
        <v>0</v>
      </c>
      <c r="C64" s="7"/>
      <c r="D64" s="7">
        <v>10</v>
      </c>
      <c r="F64" s="7">
        <v>6</v>
      </c>
      <c r="H64" s="7">
        <v>14</v>
      </c>
      <c r="J64" s="7">
        <v>22</v>
      </c>
      <c r="L64" s="7">
        <v>25</v>
      </c>
      <c r="N64" s="7">
        <v>16</v>
      </c>
    </row>
    <row r="65" spans="1:14" s="2" customFormat="1" ht="15">
      <c r="A65" s="10" t="s">
        <v>12</v>
      </c>
      <c r="B65" s="7">
        <v>9</v>
      </c>
      <c r="C65" s="7"/>
      <c r="D65" s="7">
        <v>25</v>
      </c>
      <c r="F65" s="7">
        <v>32</v>
      </c>
      <c r="H65" s="7">
        <v>34</v>
      </c>
      <c r="J65" s="7">
        <v>40</v>
      </c>
      <c r="L65" s="7">
        <v>62</v>
      </c>
      <c r="N65" s="7">
        <v>47</v>
      </c>
    </row>
    <row r="66" spans="1:14" s="2" customFormat="1" ht="15">
      <c r="A66" s="10" t="s">
        <v>125</v>
      </c>
      <c r="B66" s="7"/>
      <c r="C66" s="7"/>
      <c r="D66" s="7"/>
      <c r="F66" s="7">
        <v>4</v>
      </c>
      <c r="H66" s="7">
        <v>7</v>
      </c>
      <c r="J66" s="7">
        <v>9</v>
      </c>
      <c r="L66" s="7">
        <v>5</v>
      </c>
      <c r="N66" s="7">
        <v>5</v>
      </c>
    </row>
    <row r="67" spans="1:14" s="2" customFormat="1" ht="15">
      <c r="A67" s="10" t="s">
        <v>13</v>
      </c>
      <c r="B67" s="7">
        <f>+B68+B69+B70</f>
        <v>3</v>
      </c>
      <c r="C67" s="7"/>
      <c r="D67" s="12">
        <f>+D68+D69+D70</f>
        <v>0</v>
      </c>
      <c r="F67" s="12">
        <f>+F68+F69+F70</f>
        <v>0</v>
      </c>
      <c r="H67" s="12">
        <f>+H68+H69+H70</f>
        <v>0</v>
      </c>
      <c r="J67" s="12">
        <f>+J68+J69+J70</f>
        <v>0</v>
      </c>
      <c r="L67" s="12">
        <f>+L68+L69+L70</f>
        <v>0</v>
      </c>
      <c r="N67" s="12">
        <f>+N68+N69+N70</f>
        <v>0</v>
      </c>
    </row>
    <row r="68" spans="1:14" s="6" customFormat="1" ht="14.25">
      <c r="A68" s="10" t="s">
        <v>61</v>
      </c>
      <c r="B68" s="7">
        <v>3</v>
      </c>
      <c r="C68" s="7"/>
      <c r="D68" s="7">
        <v>0</v>
      </c>
      <c r="F68" s="7">
        <v>0</v>
      </c>
      <c r="H68" s="7">
        <v>0</v>
      </c>
      <c r="J68" s="7">
        <v>0</v>
      </c>
      <c r="L68" s="7">
        <v>0</v>
      </c>
      <c r="N68" s="7">
        <v>0</v>
      </c>
    </row>
    <row r="69" spans="1:14" s="6" customFormat="1" ht="14.25">
      <c r="A69" s="10" t="s">
        <v>62</v>
      </c>
      <c r="B69" s="7">
        <v>0</v>
      </c>
      <c r="C69" s="7"/>
      <c r="D69" s="7">
        <v>0</v>
      </c>
      <c r="F69" s="7">
        <v>0</v>
      </c>
      <c r="H69" s="7">
        <v>0</v>
      </c>
      <c r="J69" s="7">
        <v>0</v>
      </c>
      <c r="L69" s="7">
        <v>0</v>
      </c>
      <c r="N69" s="7">
        <v>0</v>
      </c>
    </row>
    <row r="70" spans="1:14" s="6" customFormat="1" ht="14.25">
      <c r="A70" s="10" t="s">
        <v>63</v>
      </c>
      <c r="B70" s="7">
        <v>0</v>
      </c>
      <c r="C70" s="7"/>
      <c r="D70" s="7">
        <v>0</v>
      </c>
      <c r="F70" s="7">
        <v>0</v>
      </c>
      <c r="H70" s="7">
        <v>0</v>
      </c>
      <c r="J70" s="7">
        <v>0</v>
      </c>
      <c r="L70" s="7">
        <v>0</v>
      </c>
      <c r="N70" s="7">
        <v>0</v>
      </c>
    </row>
    <row r="71" spans="1:14" s="2" customFormat="1" ht="15">
      <c r="A71" s="10" t="s">
        <v>14</v>
      </c>
      <c r="B71" s="7">
        <v>5</v>
      </c>
      <c r="C71" s="7"/>
      <c r="D71" s="7">
        <v>20</v>
      </c>
      <c r="F71" s="7">
        <v>20</v>
      </c>
      <c r="H71" s="7">
        <v>21</v>
      </c>
      <c r="J71" s="7">
        <v>15</v>
      </c>
      <c r="L71" s="7">
        <v>10</v>
      </c>
      <c r="N71" s="7">
        <v>10</v>
      </c>
    </row>
    <row r="72" spans="1:14" s="2" customFormat="1" ht="15">
      <c r="A72" s="10" t="s">
        <v>56</v>
      </c>
      <c r="B72" s="7">
        <v>2</v>
      </c>
      <c r="C72" s="7"/>
      <c r="D72" s="7">
        <v>28</v>
      </c>
      <c r="F72" s="7">
        <v>39</v>
      </c>
      <c r="H72" s="7">
        <v>51</v>
      </c>
      <c r="J72" s="7">
        <v>44</v>
      </c>
      <c r="L72" s="7">
        <v>42</v>
      </c>
      <c r="N72" s="7">
        <v>38</v>
      </c>
    </row>
    <row r="73" spans="1:14" s="2" customFormat="1" ht="15">
      <c r="A73" s="10" t="s">
        <v>15</v>
      </c>
      <c r="B73" s="7">
        <v>23</v>
      </c>
      <c r="C73" s="7"/>
      <c r="D73" s="7">
        <v>38</v>
      </c>
      <c r="F73" s="7">
        <v>47</v>
      </c>
      <c r="H73" s="7">
        <v>61</v>
      </c>
      <c r="J73" s="7">
        <v>72</v>
      </c>
      <c r="L73" s="7">
        <v>84</v>
      </c>
      <c r="N73" s="7">
        <v>81</v>
      </c>
    </row>
    <row r="74" spans="1:14" s="2" customFormat="1" ht="15">
      <c r="A74" s="10" t="s">
        <v>16</v>
      </c>
      <c r="B74" s="7">
        <v>44</v>
      </c>
      <c r="C74" s="7"/>
      <c r="D74" s="7">
        <v>77</v>
      </c>
      <c r="F74" s="7">
        <v>77</v>
      </c>
      <c r="H74" s="7">
        <v>60</v>
      </c>
      <c r="J74" s="7">
        <v>53</v>
      </c>
      <c r="L74" s="7">
        <v>50</v>
      </c>
      <c r="N74" s="7">
        <v>59</v>
      </c>
    </row>
    <row r="75" spans="1:14" s="2" customFormat="1" ht="15">
      <c r="A75" s="10" t="s">
        <v>17</v>
      </c>
      <c r="B75" s="7">
        <v>8</v>
      </c>
      <c r="C75" s="7"/>
      <c r="D75" s="7">
        <v>10</v>
      </c>
      <c r="F75" s="7">
        <v>14</v>
      </c>
      <c r="H75" s="7">
        <v>12</v>
      </c>
      <c r="J75" s="7">
        <v>16</v>
      </c>
      <c r="L75" s="7">
        <v>21</v>
      </c>
      <c r="N75" s="7">
        <v>22</v>
      </c>
    </row>
    <row r="76" spans="1:14" s="6" customFormat="1" ht="14.25">
      <c r="A76" s="10" t="s">
        <v>18</v>
      </c>
      <c r="B76" s="7">
        <v>18</v>
      </c>
      <c r="C76" s="7"/>
      <c r="D76" s="7">
        <v>30</v>
      </c>
      <c r="F76" s="7">
        <v>55</v>
      </c>
      <c r="H76" s="7">
        <v>61</v>
      </c>
      <c r="J76" s="7">
        <v>73</v>
      </c>
      <c r="L76" s="7">
        <v>67</v>
      </c>
      <c r="N76" s="7">
        <v>69</v>
      </c>
    </row>
    <row r="77" spans="1:14" ht="14.25">
      <c r="A77" s="10"/>
      <c r="B77" s="7"/>
      <c r="C77" s="7"/>
      <c r="D77" s="7"/>
      <c r="F77" s="7"/>
      <c r="G77" s="1"/>
      <c r="H77" s="7"/>
      <c r="J77" s="7"/>
      <c r="L77" s="7"/>
      <c r="N77" s="7"/>
    </row>
    <row r="78" spans="1:14" s="2" customFormat="1" ht="15">
      <c r="A78" s="7"/>
      <c r="B78" s="7"/>
      <c r="C78" s="7"/>
      <c r="D78" s="12"/>
      <c r="F78" s="12"/>
      <c r="H78" s="12"/>
      <c r="J78" s="12"/>
      <c r="L78" s="12"/>
      <c r="N78" s="12"/>
    </row>
    <row r="79" spans="1:14" ht="14.25">
      <c r="A79" s="18" t="s">
        <v>67</v>
      </c>
      <c r="B79" s="7" t="s">
        <v>66</v>
      </c>
      <c r="C79" s="7"/>
      <c r="D79" s="12">
        <f>+D80+D81+D82+D83+D85+D86+D87+D89+D92</f>
        <v>286</v>
      </c>
      <c r="F79" s="12">
        <f>+F80+F81+F82+F83+F85+F86+F87+F89+F92</f>
        <v>343</v>
      </c>
      <c r="G79" s="1"/>
      <c r="H79" s="12">
        <f>+H80+H81+H82+H83+H85+H86+H87+H89+H92+H84</f>
        <v>369</v>
      </c>
      <c r="J79" s="12">
        <f>+J80+J81+J82+J83+J85+J86+J87+J89+J92+J84+J88</f>
        <v>437</v>
      </c>
      <c r="L79" s="12">
        <f>+L80+L81+L82+L83+L85+L86+L87+L89+L92+L84+L88</f>
        <v>422</v>
      </c>
      <c r="N79" s="12">
        <f>+N80+N81+N82+N83+N85+N86+N87+N89+N92+N84+N88</f>
        <v>376</v>
      </c>
    </row>
    <row r="80" spans="1:14" ht="14.25">
      <c r="A80" s="7" t="s">
        <v>57</v>
      </c>
      <c r="B80" s="8">
        <v>0</v>
      </c>
      <c r="C80" s="7"/>
      <c r="D80" s="7">
        <v>2</v>
      </c>
      <c r="F80" s="7">
        <v>0</v>
      </c>
      <c r="G80" s="1"/>
      <c r="H80" s="7">
        <v>0</v>
      </c>
      <c r="J80" s="7">
        <v>4</v>
      </c>
      <c r="L80" s="7">
        <v>6</v>
      </c>
      <c r="N80" s="7">
        <v>2</v>
      </c>
    </row>
    <row r="81" spans="1:14" ht="14.25">
      <c r="A81" s="7" t="s">
        <v>41</v>
      </c>
      <c r="B81" s="7">
        <v>12</v>
      </c>
      <c r="C81" s="7"/>
      <c r="D81" s="7">
        <v>22</v>
      </c>
      <c r="F81" s="7">
        <v>18</v>
      </c>
      <c r="G81" s="1"/>
      <c r="H81" s="7">
        <v>29</v>
      </c>
      <c r="J81" s="7">
        <v>36</v>
      </c>
      <c r="L81" s="7">
        <v>32</v>
      </c>
      <c r="N81" s="7">
        <v>27</v>
      </c>
    </row>
    <row r="82" spans="1:14" ht="14.25">
      <c r="A82" s="7" t="s">
        <v>51</v>
      </c>
      <c r="B82" s="7">
        <v>1</v>
      </c>
      <c r="C82" s="7"/>
      <c r="D82" s="7"/>
      <c r="F82" s="7">
        <v>1</v>
      </c>
      <c r="G82" s="1"/>
      <c r="H82" s="7">
        <v>0</v>
      </c>
      <c r="J82" s="7">
        <v>7</v>
      </c>
      <c r="L82" s="7">
        <v>7</v>
      </c>
      <c r="N82" s="7">
        <v>4</v>
      </c>
    </row>
    <row r="83" spans="1:14" s="2" customFormat="1" ht="15">
      <c r="A83" s="10" t="s">
        <v>19</v>
      </c>
      <c r="B83" s="7">
        <v>4</v>
      </c>
      <c r="C83" s="7"/>
      <c r="D83" s="7">
        <v>39</v>
      </c>
      <c r="F83" s="7">
        <v>54</v>
      </c>
      <c r="H83" s="7">
        <v>50</v>
      </c>
      <c r="J83" s="7">
        <v>43</v>
      </c>
      <c r="L83" s="7">
        <v>35</v>
      </c>
      <c r="N83" s="7">
        <v>35</v>
      </c>
    </row>
    <row r="84" spans="1:14" s="2" customFormat="1" ht="15">
      <c r="A84" s="27" t="s">
        <v>131</v>
      </c>
      <c r="B84" s="7"/>
      <c r="C84" s="7"/>
      <c r="D84" s="7">
        <v>0</v>
      </c>
      <c r="F84" s="7">
        <v>0</v>
      </c>
      <c r="H84" s="7">
        <v>3</v>
      </c>
      <c r="J84" s="7">
        <v>51</v>
      </c>
      <c r="L84" s="7">
        <v>74</v>
      </c>
      <c r="N84" s="7">
        <v>73</v>
      </c>
    </row>
    <row r="85" spans="1:14" s="2" customFormat="1" ht="15">
      <c r="A85" s="10" t="s">
        <v>20</v>
      </c>
      <c r="B85" s="7">
        <v>6</v>
      </c>
      <c r="C85" s="7"/>
      <c r="D85" s="7">
        <v>26</v>
      </c>
      <c r="F85" s="7">
        <v>24</v>
      </c>
      <c r="H85" s="7">
        <v>27</v>
      </c>
      <c r="J85" s="7">
        <v>19</v>
      </c>
      <c r="L85" s="7">
        <v>19</v>
      </c>
      <c r="N85" s="7">
        <v>24</v>
      </c>
    </row>
    <row r="86" spans="1:14" s="2" customFormat="1" ht="15">
      <c r="A86" s="10" t="s">
        <v>95</v>
      </c>
      <c r="B86" s="7">
        <v>52</v>
      </c>
      <c r="C86" s="7"/>
      <c r="D86" s="7">
        <v>103</v>
      </c>
      <c r="F86" s="7">
        <v>136</v>
      </c>
      <c r="H86" s="7">
        <v>148</v>
      </c>
      <c r="J86" s="7">
        <v>159</v>
      </c>
      <c r="L86" s="7">
        <v>145</v>
      </c>
      <c r="N86" s="7">
        <v>120</v>
      </c>
    </row>
    <row r="87" spans="1:14" s="2" customFormat="1" ht="15">
      <c r="A87" s="10" t="s">
        <v>21</v>
      </c>
      <c r="B87" s="7">
        <v>23</v>
      </c>
      <c r="C87" s="7"/>
      <c r="D87" s="7">
        <v>31</v>
      </c>
      <c r="F87" s="7">
        <v>37</v>
      </c>
      <c r="H87" s="7">
        <v>33</v>
      </c>
      <c r="J87" s="7">
        <v>26</v>
      </c>
      <c r="L87" s="7">
        <v>27</v>
      </c>
      <c r="N87" s="7">
        <v>27</v>
      </c>
    </row>
    <row r="88" spans="1:14" s="2" customFormat="1" ht="15">
      <c r="A88" s="27" t="s">
        <v>135</v>
      </c>
      <c r="B88" s="7"/>
      <c r="C88" s="7"/>
      <c r="D88" s="7">
        <v>0</v>
      </c>
      <c r="F88" s="7">
        <v>0</v>
      </c>
      <c r="H88" s="7">
        <v>0</v>
      </c>
      <c r="J88" s="7">
        <v>1</v>
      </c>
      <c r="L88" s="7">
        <v>15</v>
      </c>
      <c r="N88" s="7">
        <v>19</v>
      </c>
    </row>
    <row r="89" spans="1:14" s="2" customFormat="1" ht="15">
      <c r="A89" s="10" t="s">
        <v>73</v>
      </c>
      <c r="B89" s="7">
        <f>+B90+B91</f>
        <v>54</v>
      </c>
      <c r="C89" s="7"/>
      <c r="D89" s="12">
        <f>+D90+D91</f>
        <v>19</v>
      </c>
      <c r="F89" s="12">
        <f>+F90+F91</f>
        <v>25</v>
      </c>
      <c r="H89" s="12">
        <f>+H90+H91</f>
        <v>28</v>
      </c>
      <c r="J89" s="12">
        <f>+J90+J91</f>
        <v>32</v>
      </c>
      <c r="L89" s="12">
        <f>+L90+L91</f>
        <v>17</v>
      </c>
      <c r="N89" s="12">
        <f>+N90+N91</f>
        <v>11</v>
      </c>
    </row>
    <row r="90" spans="1:14" s="6" customFormat="1" ht="14.25">
      <c r="A90" s="10" t="s">
        <v>74</v>
      </c>
      <c r="B90" s="7">
        <v>23</v>
      </c>
      <c r="C90" s="7"/>
      <c r="D90" s="7">
        <v>8</v>
      </c>
      <c r="F90" s="7">
        <v>11</v>
      </c>
      <c r="H90" s="7">
        <v>11</v>
      </c>
      <c r="J90" s="7">
        <v>15</v>
      </c>
      <c r="L90" s="7">
        <v>17</v>
      </c>
      <c r="N90" s="7">
        <v>11</v>
      </c>
    </row>
    <row r="91" spans="1:14" s="6" customFormat="1" ht="14.25">
      <c r="A91" s="10" t="s">
        <v>75</v>
      </c>
      <c r="B91" s="7">
        <v>31</v>
      </c>
      <c r="C91" s="7"/>
      <c r="D91" s="7">
        <v>11</v>
      </c>
      <c r="F91" s="7">
        <v>14</v>
      </c>
      <c r="H91" s="7">
        <v>17</v>
      </c>
      <c r="J91" s="7">
        <v>17</v>
      </c>
      <c r="L91" s="7">
        <v>0</v>
      </c>
      <c r="N91" s="7">
        <v>0</v>
      </c>
    </row>
    <row r="92" spans="1:14" s="2" customFormat="1" ht="15">
      <c r="A92" s="10" t="s">
        <v>22</v>
      </c>
      <c r="B92" s="7">
        <f>+B93+B94</f>
        <v>25</v>
      </c>
      <c r="C92" s="7"/>
      <c r="D92" s="12">
        <f>+D93+D94</f>
        <v>44</v>
      </c>
      <c r="F92" s="12">
        <f>+F93+F94</f>
        <v>48</v>
      </c>
      <c r="H92" s="12">
        <f>+H93+H94</f>
        <v>51</v>
      </c>
      <c r="J92" s="12">
        <f>+J93+J94</f>
        <v>59</v>
      </c>
      <c r="L92" s="12">
        <f>+L93+L94</f>
        <v>45</v>
      </c>
      <c r="N92" s="12">
        <f>+N93+N94</f>
        <v>34</v>
      </c>
    </row>
    <row r="93" spans="1:14" ht="14.25">
      <c r="A93" s="10" t="s">
        <v>23</v>
      </c>
      <c r="B93" s="7">
        <v>11</v>
      </c>
      <c r="C93" s="7"/>
      <c r="D93" s="7">
        <v>9</v>
      </c>
      <c r="F93" s="7">
        <v>9</v>
      </c>
      <c r="G93" s="1"/>
      <c r="H93" s="7">
        <v>12</v>
      </c>
      <c r="J93" s="7">
        <v>13</v>
      </c>
      <c r="L93" s="7">
        <v>9</v>
      </c>
      <c r="N93" s="7">
        <v>12</v>
      </c>
    </row>
    <row r="94" spans="1:14" ht="14.25">
      <c r="A94" s="10" t="s">
        <v>24</v>
      </c>
      <c r="B94" s="7">
        <v>14</v>
      </c>
      <c r="C94" s="7"/>
      <c r="D94" s="7">
        <v>35</v>
      </c>
      <c r="F94" s="7">
        <v>39</v>
      </c>
      <c r="G94" s="1"/>
      <c r="H94" s="7">
        <v>39</v>
      </c>
      <c r="J94" s="7">
        <v>46</v>
      </c>
      <c r="L94" s="7">
        <v>36</v>
      </c>
      <c r="N94" s="7">
        <v>22</v>
      </c>
    </row>
    <row r="95" spans="1:14" ht="14.25">
      <c r="A95" s="10"/>
      <c r="B95" s="7"/>
      <c r="C95" s="7"/>
      <c r="D95" s="7"/>
      <c r="F95" s="7"/>
      <c r="G95" s="1"/>
      <c r="H95" s="7"/>
      <c r="J95" s="7"/>
      <c r="L95" s="7"/>
      <c r="N95" s="7"/>
    </row>
    <row r="96" spans="1:14" ht="14.25">
      <c r="A96" s="10"/>
      <c r="B96" s="7"/>
      <c r="C96" s="7"/>
      <c r="D96" s="7"/>
      <c r="F96" s="7"/>
      <c r="G96" s="1"/>
      <c r="H96" s="7"/>
      <c r="J96" s="7"/>
      <c r="L96" s="7"/>
      <c r="N96" s="7"/>
    </row>
    <row r="97" spans="1:14" s="3" customFormat="1" ht="14.25">
      <c r="A97" s="18" t="s">
        <v>84</v>
      </c>
      <c r="B97" s="7" t="s">
        <v>66</v>
      </c>
      <c r="C97" s="7"/>
      <c r="D97" s="12">
        <f>SUM(D98:D99)</f>
        <v>16</v>
      </c>
      <c r="F97" s="12">
        <f>SUM(F98:F99)</f>
        <v>29</v>
      </c>
      <c r="H97" s="12">
        <f>SUM(H98:H99)</f>
        <v>32</v>
      </c>
      <c r="J97" s="12">
        <f>SUM(J98:J99)</f>
        <v>33</v>
      </c>
      <c r="L97" s="12">
        <f>SUM(L98:L99)</f>
        <v>28</v>
      </c>
      <c r="N97" s="12">
        <f>SUM(N98:N99)</f>
        <v>8</v>
      </c>
    </row>
    <row r="98" spans="1:14" s="2" customFormat="1" ht="15">
      <c r="A98" s="10" t="s">
        <v>27</v>
      </c>
      <c r="B98" s="7">
        <v>8</v>
      </c>
      <c r="C98" s="7"/>
      <c r="D98" s="7">
        <v>7</v>
      </c>
      <c r="F98" s="7">
        <v>13</v>
      </c>
      <c r="H98" s="7">
        <v>10</v>
      </c>
      <c r="J98" s="7">
        <v>14</v>
      </c>
      <c r="L98" s="7">
        <v>13</v>
      </c>
      <c r="N98" s="7">
        <v>5</v>
      </c>
    </row>
    <row r="99" spans="1:14" s="2" customFormat="1" ht="15">
      <c r="A99" s="10" t="s">
        <v>98</v>
      </c>
      <c r="B99" s="7">
        <v>8</v>
      </c>
      <c r="C99" s="7"/>
      <c r="D99" s="7">
        <v>9</v>
      </c>
      <c r="F99" s="7">
        <v>16</v>
      </c>
      <c r="H99" s="7">
        <v>22</v>
      </c>
      <c r="J99" s="7">
        <v>19</v>
      </c>
      <c r="L99" s="7">
        <v>15</v>
      </c>
      <c r="N99" s="7">
        <v>3</v>
      </c>
    </row>
    <row r="100" spans="1:14" ht="14.25">
      <c r="A100" s="10"/>
      <c r="B100" s="7"/>
      <c r="C100" s="7"/>
      <c r="D100" s="7"/>
      <c r="F100" s="7"/>
      <c r="G100" s="1"/>
      <c r="H100" s="7"/>
      <c r="J100" s="7"/>
      <c r="L100" s="7"/>
      <c r="N100" s="7"/>
    </row>
    <row r="101" spans="1:14" ht="14.25">
      <c r="A101" s="7"/>
      <c r="B101" s="7"/>
      <c r="C101" s="7"/>
      <c r="D101" s="7"/>
      <c r="F101" s="7"/>
      <c r="G101" s="1"/>
      <c r="H101" s="7"/>
      <c r="J101" s="7"/>
      <c r="L101" s="7"/>
      <c r="N101" s="7"/>
    </row>
    <row r="102" spans="1:14" ht="14.25">
      <c r="A102" s="18" t="s">
        <v>68</v>
      </c>
      <c r="B102" s="11" t="s">
        <v>66</v>
      </c>
      <c r="C102" s="7"/>
      <c r="D102" s="12">
        <f>+D103+D104+D105+D106+D107+D112+D113</f>
        <v>6</v>
      </c>
      <c r="F102" s="12">
        <f>+F103+F104+F105+F106+F107+F112+F113</f>
        <v>7</v>
      </c>
      <c r="G102" s="1"/>
      <c r="H102" s="12">
        <f>+H103+H104+H105+H106+H107+H112+H113+H111</f>
        <v>9</v>
      </c>
      <c r="J102" s="12">
        <f>+J103+J104+J105+J106+J107+J112+J113+J111</f>
        <v>6</v>
      </c>
      <c r="L102" s="12">
        <f>+L103+L104+L105+L106+L107+L112+L113+L111</f>
        <v>14</v>
      </c>
      <c r="N102" s="12">
        <f>+N103+N104+N105+N106+N107+N112+N113+N111</f>
        <v>10</v>
      </c>
    </row>
    <row r="103" spans="1:14" ht="14.25">
      <c r="A103" s="1" t="s">
        <v>117</v>
      </c>
      <c r="D103" s="7">
        <v>1</v>
      </c>
      <c r="F103" s="7">
        <v>0</v>
      </c>
      <c r="G103" s="1"/>
      <c r="H103" s="7">
        <v>2</v>
      </c>
      <c r="J103" s="7">
        <v>2</v>
      </c>
      <c r="L103" s="7">
        <v>0</v>
      </c>
      <c r="N103" s="7">
        <v>2</v>
      </c>
    </row>
    <row r="104" spans="1:14" ht="14.25">
      <c r="A104" s="7" t="s">
        <v>40</v>
      </c>
      <c r="B104" s="7">
        <v>5</v>
      </c>
      <c r="C104" s="7"/>
      <c r="D104" s="7">
        <v>0</v>
      </c>
      <c r="F104" s="7">
        <v>2</v>
      </c>
      <c r="G104" s="1"/>
      <c r="H104" s="7">
        <v>2</v>
      </c>
      <c r="J104" s="7">
        <v>1</v>
      </c>
      <c r="L104" s="7">
        <v>5</v>
      </c>
      <c r="N104" s="7">
        <v>2</v>
      </c>
    </row>
    <row r="105" spans="1:14" ht="14.25">
      <c r="A105" s="7" t="s">
        <v>52</v>
      </c>
      <c r="B105" s="7">
        <v>0</v>
      </c>
      <c r="C105" s="7"/>
      <c r="D105" s="7">
        <v>0</v>
      </c>
      <c r="F105" s="7">
        <v>0</v>
      </c>
      <c r="G105" s="1"/>
      <c r="H105" s="7">
        <v>0</v>
      </c>
      <c r="J105" s="7">
        <v>0</v>
      </c>
      <c r="L105" s="7">
        <v>0</v>
      </c>
      <c r="N105" s="7">
        <v>0</v>
      </c>
    </row>
    <row r="106" spans="1:14" ht="14.25">
      <c r="A106" s="7" t="s">
        <v>47</v>
      </c>
      <c r="B106" s="7">
        <v>0</v>
      </c>
      <c r="C106" s="7"/>
      <c r="D106" s="7">
        <v>0</v>
      </c>
      <c r="F106" s="7">
        <v>1</v>
      </c>
      <c r="G106" s="1"/>
      <c r="H106" s="7">
        <v>0</v>
      </c>
      <c r="J106" s="7">
        <v>1</v>
      </c>
      <c r="L106" s="7">
        <v>0</v>
      </c>
      <c r="N106" s="7">
        <v>1</v>
      </c>
    </row>
    <row r="107" spans="1:14" s="2" customFormat="1" ht="15">
      <c r="A107" s="7" t="s">
        <v>76</v>
      </c>
      <c r="B107" s="7">
        <f>+B108+B110</f>
        <v>2</v>
      </c>
      <c r="C107" s="7"/>
      <c r="D107" s="12">
        <f>+D108+D110</f>
        <v>1</v>
      </c>
      <c r="F107" s="12">
        <f>+F108+F110</f>
        <v>2</v>
      </c>
      <c r="H107" s="12">
        <f>+H108+H110</f>
        <v>1</v>
      </c>
      <c r="J107" s="12">
        <f>+J108+J110</f>
        <v>1</v>
      </c>
      <c r="L107" s="12">
        <f>+SUM(L108:L110)</f>
        <v>7</v>
      </c>
      <c r="N107" s="12">
        <f>+SUM(N108:N110)</f>
        <v>2</v>
      </c>
    </row>
    <row r="108" spans="1:14" s="6" customFormat="1" ht="14.25">
      <c r="A108" s="10" t="s">
        <v>25</v>
      </c>
      <c r="B108" s="7">
        <v>1</v>
      </c>
      <c r="C108" s="7"/>
      <c r="D108" s="7">
        <v>1</v>
      </c>
      <c r="F108" s="7">
        <v>2</v>
      </c>
      <c r="H108" s="7">
        <v>1</v>
      </c>
      <c r="J108" s="7">
        <v>0</v>
      </c>
      <c r="L108" s="7">
        <v>4</v>
      </c>
      <c r="N108" s="7">
        <v>1</v>
      </c>
    </row>
    <row r="109" spans="1:14" s="6" customFormat="1" ht="14.25">
      <c r="A109" s="10" t="s">
        <v>53</v>
      </c>
      <c r="B109" s="7"/>
      <c r="C109" s="7"/>
      <c r="D109" s="7">
        <v>0</v>
      </c>
      <c r="F109" s="7">
        <v>0</v>
      </c>
      <c r="H109" s="7">
        <v>0</v>
      </c>
      <c r="J109" s="7">
        <v>1</v>
      </c>
      <c r="L109" s="7">
        <v>2</v>
      </c>
      <c r="N109" s="7">
        <v>0</v>
      </c>
    </row>
    <row r="110" spans="1:14" s="6" customFormat="1" ht="14.25">
      <c r="A110" s="27" t="s">
        <v>136</v>
      </c>
      <c r="B110" s="7">
        <v>1</v>
      </c>
      <c r="C110" s="7"/>
      <c r="D110" s="7">
        <v>0</v>
      </c>
      <c r="F110" s="7">
        <v>0</v>
      </c>
      <c r="H110" s="7">
        <v>0</v>
      </c>
      <c r="J110" s="7">
        <v>1</v>
      </c>
      <c r="L110" s="7">
        <v>1</v>
      </c>
      <c r="N110" s="7">
        <v>1</v>
      </c>
    </row>
    <row r="111" spans="1:14" s="6" customFormat="1" ht="14.25">
      <c r="A111" s="10" t="s">
        <v>129</v>
      </c>
      <c r="B111" s="7"/>
      <c r="C111" s="7"/>
      <c r="D111" s="7">
        <v>0</v>
      </c>
      <c r="F111" s="7">
        <v>0</v>
      </c>
      <c r="H111" s="7">
        <v>4</v>
      </c>
      <c r="J111" s="7">
        <v>0</v>
      </c>
      <c r="L111" s="7">
        <v>0</v>
      </c>
      <c r="N111" s="7">
        <v>2</v>
      </c>
    </row>
    <row r="112" spans="1:14" s="2" customFormat="1" ht="15">
      <c r="A112" s="7" t="s">
        <v>38</v>
      </c>
      <c r="B112" s="7">
        <v>0</v>
      </c>
      <c r="C112" s="7"/>
      <c r="D112" s="7">
        <v>2</v>
      </c>
      <c r="F112" s="7">
        <v>1</v>
      </c>
      <c r="H112" s="7">
        <v>0</v>
      </c>
      <c r="J112" s="7">
        <v>1</v>
      </c>
      <c r="L112" s="7">
        <v>2</v>
      </c>
      <c r="N112" s="7">
        <v>1</v>
      </c>
    </row>
    <row r="113" spans="1:14" s="2" customFormat="1" ht="15">
      <c r="A113" s="7" t="s">
        <v>39</v>
      </c>
      <c r="B113" s="7">
        <v>2</v>
      </c>
      <c r="C113" s="7"/>
      <c r="D113" s="7">
        <v>2</v>
      </c>
      <c r="F113" s="7">
        <v>1</v>
      </c>
      <c r="H113" s="7">
        <v>0</v>
      </c>
      <c r="J113" s="7">
        <v>0</v>
      </c>
      <c r="L113" s="7">
        <v>0</v>
      </c>
      <c r="N113" s="7">
        <v>0</v>
      </c>
    </row>
    <row r="114" spans="1:14" ht="14.25">
      <c r="A114" s="10"/>
      <c r="B114" s="7"/>
      <c r="C114" s="7"/>
      <c r="D114" s="7"/>
      <c r="F114" s="7"/>
      <c r="G114" s="1"/>
      <c r="H114" s="7"/>
      <c r="J114" s="7"/>
      <c r="L114" s="7"/>
      <c r="N114" s="7"/>
    </row>
    <row r="115" spans="1:14" ht="14.25">
      <c r="A115" s="7"/>
      <c r="B115" s="7"/>
      <c r="C115" s="7"/>
      <c r="D115" s="7"/>
      <c r="F115" s="7"/>
      <c r="G115" s="1"/>
      <c r="H115" s="7"/>
      <c r="J115" s="7"/>
      <c r="L115" s="7"/>
      <c r="N115" s="7"/>
    </row>
    <row r="116" spans="1:14" ht="14.25">
      <c r="A116" s="18" t="s">
        <v>69</v>
      </c>
      <c r="B116" s="7" t="s">
        <v>66</v>
      </c>
      <c r="C116" s="7"/>
      <c r="D116" s="19">
        <f>+D117+D118+D120+D121+D126+D119</f>
        <v>17</v>
      </c>
      <c r="F116" s="19">
        <f>+F117+F118+F120+F121+F126+F119</f>
        <v>42</v>
      </c>
      <c r="G116" s="1"/>
      <c r="H116" s="19">
        <f>+H117+H118+H120+H121+H126+H119</f>
        <v>55</v>
      </c>
      <c r="J116" s="19">
        <f>+J117+J118+J120+J121+J126+J119+J127</f>
        <v>74</v>
      </c>
      <c r="L116" s="19">
        <f>+L117+L118+L120+L121+L126+L119+L127</f>
        <v>53</v>
      </c>
      <c r="N116" s="19">
        <f>+N117+N118+N120+N121+N126+N119+N127</f>
        <v>35</v>
      </c>
    </row>
    <row r="117" spans="1:14" s="2" customFormat="1" ht="15">
      <c r="A117" s="10" t="s">
        <v>26</v>
      </c>
      <c r="B117" s="7">
        <v>1</v>
      </c>
      <c r="C117" s="7"/>
      <c r="D117" s="7">
        <v>4</v>
      </c>
      <c r="F117" s="7">
        <v>5</v>
      </c>
      <c r="H117" s="7">
        <v>7</v>
      </c>
      <c r="J117" s="7">
        <v>24</v>
      </c>
      <c r="L117" s="7">
        <v>13</v>
      </c>
      <c r="N117" s="7">
        <v>5</v>
      </c>
    </row>
    <row r="118" spans="1:14" s="2" customFormat="1" ht="15">
      <c r="A118" s="10" t="s">
        <v>44</v>
      </c>
      <c r="B118" s="7">
        <v>3</v>
      </c>
      <c r="C118" s="7"/>
      <c r="D118" s="7">
        <v>3</v>
      </c>
      <c r="F118" s="7">
        <v>4</v>
      </c>
      <c r="H118" s="7">
        <v>4</v>
      </c>
      <c r="J118" s="7">
        <v>6</v>
      </c>
      <c r="L118" s="7">
        <v>4</v>
      </c>
      <c r="N118" s="7">
        <v>3</v>
      </c>
    </row>
    <row r="119" spans="1:14" s="6" customFormat="1" ht="14.25">
      <c r="A119" s="10" t="s">
        <v>96</v>
      </c>
      <c r="B119" s="7"/>
      <c r="C119" s="7"/>
      <c r="D119" s="7">
        <v>2</v>
      </c>
      <c r="F119" s="7">
        <v>11</v>
      </c>
      <c r="H119" s="7">
        <v>14</v>
      </c>
      <c r="J119" s="7">
        <v>6</v>
      </c>
      <c r="L119" s="7">
        <v>8</v>
      </c>
      <c r="N119" s="7">
        <v>11</v>
      </c>
    </row>
    <row r="120" spans="1:14" s="2" customFormat="1" ht="15">
      <c r="A120" s="10" t="s">
        <v>28</v>
      </c>
      <c r="B120" s="7">
        <v>1</v>
      </c>
      <c r="C120" s="7"/>
      <c r="D120" s="7">
        <v>6</v>
      </c>
      <c r="F120" s="7">
        <v>7</v>
      </c>
      <c r="H120" s="7">
        <v>10</v>
      </c>
      <c r="J120" s="7">
        <v>16</v>
      </c>
      <c r="L120" s="7">
        <v>8</v>
      </c>
      <c r="N120" s="7">
        <v>6</v>
      </c>
    </row>
    <row r="121" spans="1:14" s="2" customFormat="1" ht="15">
      <c r="A121" s="10" t="s">
        <v>29</v>
      </c>
      <c r="B121" s="7">
        <f>+B122+B123+B125</f>
        <v>2</v>
      </c>
      <c r="C121" s="7"/>
      <c r="D121" s="12">
        <f>SUM(D122:D125)</f>
        <v>1</v>
      </c>
      <c r="F121" s="12">
        <f>SUM(F122:F125)</f>
        <v>13</v>
      </c>
      <c r="H121" s="12">
        <f>SUM(H122:H125)</f>
        <v>15</v>
      </c>
      <c r="J121" s="12">
        <f>SUM(J122:J125)</f>
        <v>11</v>
      </c>
      <c r="L121" s="12">
        <f>SUM(L122:L125)</f>
        <v>10</v>
      </c>
      <c r="N121" s="12">
        <f>SUM(N122:N125)</f>
        <v>7</v>
      </c>
    </row>
    <row r="122" spans="1:14" s="6" customFormat="1" ht="14.25">
      <c r="A122" s="10" t="s">
        <v>77</v>
      </c>
      <c r="B122" s="7">
        <v>0</v>
      </c>
      <c r="C122" s="7"/>
      <c r="D122" s="7">
        <v>0</v>
      </c>
      <c r="F122" s="7">
        <v>11</v>
      </c>
      <c r="H122" s="7">
        <v>13</v>
      </c>
      <c r="J122" s="7">
        <v>10</v>
      </c>
      <c r="L122" s="7">
        <v>6</v>
      </c>
      <c r="N122" s="7">
        <v>6</v>
      </c>
    </row>
    <row r="123" spans="1:14" s="6" customFormat="1" ht="14.25">
      <c r="A123" s="10" t="s">
        <v>78</v>
      </c>
      <c r="B123" s="7">
        <v>1</v>
      </c>
      <c r="C123" s="7"/>
      <c r="D123" s="7">
        <v>1</v>
      </c>
      <c r="F123" s="7">
        <v>1</v>
      </c>
      <c r="H123" s="7">
        <v>1</v>
      </c>
      <c r="J123" s="7">
        <v>0</v>
      </c>
      <c r="L123" s="7">
        <v>1</v>
      </c>
      <c r="N123" s="7">
        <v>0</v>
      </c>
    </row>
    <row r="124" spans="1:14" s="6" customFormat="1" ht="14.25">
      <c r="A124" s="10" t="s">
        <v>81</v>
      </c>
      <c r="B124" s="7">
        <v>0</v>
      </c>
      <c r="C124" s="7"/>
      <c r="D124" s="7">
        <v>0</v>
      </c>
      <c r="F124" s="7">
        <v>1</v>
      </c>
      <c r="H124" s="7">
        <v>1</v>
      </c>
      <c r="J124" s="7">
        <v>1</v>
      </c>
      <c r="L124" s="7">
        <v>1</v>
      </c>
      <c r="N124" s="7">
        <v>0</v>
      </c>
    </row>
    <row r="125" spans="1:14" s="6" customFormat="1" ht="14.25">
      <c r="A125" s="10" t="s">
        <v>79</v>
      </c>
      <c r="B125" s="7">
        <v>1</v>
      </c>
      <c r="C125" s="7"/>
      <c r="D125" s="7">
        <v>0</v>
      </c>
      <c r="F125" s="7">
        <v>0</v>
      </c>
      <c r="H125" s="7">
        <v>0</v>
      </c>
      <c r="J125" s="7">
        <v>0</v>
      </c>
      <c r="L125" s="7">
        <v>2</v>
      </c>
      <c r="N125" s="7">
        <v>1</v>
      </c>
    </row>
    <row r="126" spans="1:14" s="2" customFormat="1" ht="15">
      <c r="A126" s="10" t="s">
        <v>80</v>
      </c>
      <c r="B126" s="7">
        <v>0</v>
      </c>
      <c r="C126" s="7"/>
      <c r="D126" s="7">
        <v>1</v>
      </c>
      <c r="F126" s="7">
        <v>2</v>
      </c>
      <c r="H126" s="7">
        <v>5</v>
      </c>
      <c r="J126" s="7">
        <v>10</v>
      </c>
      <c r="L126" s="7">
        <v>8</v>
      </c>
      <c r="N126" s="7">
        <v>1</v>
      </c>
    </row>
    <row r="127" spans="1:14" s="2" customFormat="1" ht="15">
      <c r="A127" s="27" t="s">
        <v>133</v>
      </c>
      <c r="B127" s="7"/>
      <c r="C127" s="7"/>
      <c r="D127" s="7">
        <v>0</v>
      </c>
      <c r="F127" s="7">
        <v>0</v>
      </c>
      <c r="H127" s="7">
        <v>0</v>
      </c>
      <c r="J127" s="7">
        <v>1</v>
      </c>
      <c r="L127" s="7">
        <v>2</v>
      </c>
      <c r="N127" s="7">
        <v>2</v>
      </c>
    </row>
    <row r="128" spans="1:14" ht="14.25">
      <c r="A128" s="10"/>
      <c r="B128" s="7"/>
      <c r="C128" s="7"/>
      <c r="D128" s="7"/>
      <c r="F128" s="7"/>
      <c r="G128" s="1"/>
      <c r="H128" s="7"/>
      <c r="J128" s="7"/>
      <c r="L128" s="7"/>
      <c r="N128" s="7"/>
    </row>
    <row r="129" spans="1:14" ht="14.25">
      <c r="A129" s="10"/>
      <c r="B129" s="7"/>
      <c r="C129" s="7"/>
      <c r="D129" s="7"/>
      <c r="F129" s="7"/>
      <c r="G129" s="1"/>
      <c r="H129" s="7"/>
      <c r="J129" s="7"/>
      <c r="L129" s="7"/>
      <c r="N129" s="7"/>
    </row>
    <row r="130" spans="1:14" ht="14.25">
      <c r="A130" s="18" t="s">
        <v>70</v>
      </c>
      <c r="B130" s="7" t="s">
        <v>66</v>
      </c>
      <c r="C130" s="7" t="s">
        <v>66</v>
      </c>
      <c r="D130" s="12">
        <f>+D131+D133+D139+D143</f>
        <v>29</v>
      </c>
      <c r="F130" s="12">
        <f>+F131+F133+F139+F143+F132+F136</f>
        <v>69</v>
      </c>
      <c r="G130" s="1"/>
      <c r="H130" s="12">
        <f>+H131+H133+H139+H143+H132+H136</f>
        <v>75</v>
      </c>
      <c r="J130" s="12">
        <f>+J131+J133+J139+J143+J132+J136</f>
        <v>63</v>
      </c>
      <c r="L130" s="12">
        <f>+L131+L133+L139+L143+L132+L136</f>
        <v>63</v>
      </c>
      <c r="N130" s="12">
        <f>+N131+N133+N139+N143+N132+N136</f>
        <v>63</v>
      </c>
    </row>
    <row r="131" spans="1:14" ht="14.25">
      <c r="A131" s="10" t="s">
        <v>83</v>
      </c>
      <c r="B131" s="7">
        <v>0</v>
      </c>
      <c r="C131" s="7"/>
      <c r="D131" s="7">
        <v>0</v>
      </c>
      <c r="F131" s="7">
        <v>0</v>
      </c>
      <c r="G131" s="1"/>
      <c r="H131" s="7">
        <v>0</v>
      </c>
      <c r="J131" s="7">
        <v>0</v>
      </c>
      <c r="L131" s="7">
        <v>0</v>
      </c>
      <c r="N131" s="7">
        <v>0</v>
      </c>
    </row>
    <row r="132" spans="1:14" ht="14.25">
      <c r="A132" s="10" t="s">
        <v>126</v>
      </c>
      <c r="B132" s="7"/>
      <c r="C132" s="7"/>
      <c r="D132" s="7">
        <v>0</v>
      </c>
      <c r="F132" s="7">
        <v>2</v>
      </c>
      <c r="G132" s="1"/>
      <c r="H132" s="7">
        <v>16</v>
      </c>
      <c r="J132" s="7">
        <v>4</v>
      </c>
      <c r="L132" s="7">
        <v>5</v>
      </c>
      <c r="N132" s="7">
        <v>4</v>
      </c>
    </row>
    <row r="133" spans="1:14" s="2" customFormat="1" ht="15">
      <c r="A133" s="10" t="s">
        <v>58</v>
      </c>
      <c r="B133" s="7" t="e">
        <f>+#REF!+B134+B135</f>
        <v>#REF!</v>
      </c>
      <c r="C133" s="7"/>
      <c r="D133" s="12">
        <f>SUM(D134:D135)</f>
        <v>15</v>
      </c>
      <c r="F133" s="12">
        <f>SUM(F134:F135)</f>
        <v>15</v>
      </c>
      <c r="H133" s="12">
        <f>SUM(H134:H135)</f>
        <v>0</v>
      </c>
      <c r="J133" s="12">
        <f>SUM(J134:J135)</f>
        <v>12</v>
      </c>
      <c r="L133" s="12">
        <f>SUM(L134:L135)</f>
        <v>19</v>
      </c>
      <c r="N133" s="12">
        <f>SUM(N134:N135)</f>
        <v>10</v>
      </c>
    </row>
    <row r="134" spans="1:14" s="6" customFormat="1" ht="14.25">
      <c r="A134" s="10" t="s">
        <v>64</v>
      </c>
      <c r="B134" s="7">
        <v>0</v>
      </c>
      <c r="C134" s="7"/>
      <c r="D134" s="7">
        <v>15</v>
      </c>
      <c r="F134" s="7">
        <v>15</v>
      </c>
      <c r="H134" s="7">
        <v>0</v>
      </c>
      <c r="J134" s="7">
        <v>12</v>
      </c>
      <c r="L134" s="7">
        <v>19</v>
      </c>
      <c r="N134" s="7">
        <v>10</v>
      </c>
    </row>
    <row r="135" spans="1:14" s="6" customFormat="1" ht="14.25">
      <c r="A135" s="10" t="s">
        <v>82</v>
      </c>
      <c r="B135" s="7">
        <v>0</v>
      </c>
      <c r="C135" s="7"/>
      <c r="D135" s="7">
        <v>0</v>
      </c>
      <c r="F135" s="7">
        <v>0</v>
      </c>
      <c r="H135" s="7">
        <v>0</v>
      </c>
      <c r="J135" s="7">
        <v>0</v>
      </c>
      <c r="L135" s="7">
        <v>0</v>
      </c>
      <c r="N135" s="7">
        <v>0</v>
      </c>
    </row>
    <row r="136" spans="1:14" s="6" customFormat="1" ht="14.25">
      <c r="A136" s="10" t="s">
        <v>127</v>
      </c>
      <c r="B136" s="7"/>
      <c r="C136" s="7"/>
      <c r="D136" s="7"/>
      <c r="F136" s="7">
        <f>SUM(F137:F138)</f>
        <v>20</v>
      </c>
      <c r="H136" s="7">
        <f>SUM(H137:H138)</f>
        <v>28</v>
      </c>
      <c r="J136" s="7">
        <f>SUM(J137:J138)</f>
        <v>24</v>
      </c>
      <c r="L136" s="7">
        <f>SUM(L137:L138)</f>
        <v>20</v>
      </c>
      <c r="N136" s="7">
        <f>SUM(N137:N138)</f>
        <v>24</v>
      </c>
    </row>
    <row r="137" spans="1:14" s="6" customFormat="1" ht="14.25">
      <c r="A137" s="10" t="s">
        <v>97</v>
      </c>
      <c r="B137" s="7">
        <v>0</v>
      </c>
      <c r="C137" s="7"/>
      <c r="D137" s="7">
        <v>15</v>
      </c>
      <c r="F137" s="7">
        <v>15</v>
      </c>
      <c r="H137" s="7">
        <v>21</v>
      </c>
      <c r="J137" s="7">
        <v>23</v>
      </c>
      <c r="L137" s="7">
        <v>19</v>
      </c>
      <c r="N137" s="7">
        <v>22</v>
      </c>
    </row>
    <row r="138" spans="1:14" s="6" customFormat="1" ht="14.25">
      <c r="A138" s="10" t="s">
        <v>128</v>
      </c>
      <c r="B138" s="7"/>
      <c r="C138" s="7"/>
      <c r="D138" s="7"/>
      <c r="F138" s="7">
        <v>5</v>
      </c>
      <c r="H138" s="7">
        <v>7</v>
      </c>
      <c r="J138" s="7">
        <v>1</v>
      </c>
      <c r="L138" s="7">
        <v>1</v>
      </c>
      <c r="N138" s="7">
        <v>2</v>
      </c>
    </row>
    <row r="139" spans="1:14" s="2" customFormat="1" ht="15">
      <c r="A139" s="10" t="s">
        <v>50</v>
      </c>
      <c r="B139" s="7">
        <f>+B140+B141</f>
        <v>2</v>
      </c>
      <c r="C139" s="7"/>
      <c r="D139" s="12">
        <f>SUM(D140:D141)</f>
        <v>8</v>
      </c>
      <c r="F139" s="12">
        <f>SUM(F140:F141)</f>
        <v>12</v>
      </c>
      <c r="H139" s="12">
        <f>SUM(H140:H141)</f>
        <v>13</v>
      </c>
      <c r="J139" s="12">
        <f>SUM(J140:J141)</f>
        <v>9</v>
      </c>
      <c r="L139" s="12">
        <f>SUM(L140:L141)</f>
        <v>10</v>
      </c>
      <c r="N139" s="12">
        <f>SUM(N140:N141)</f>
        <v>18</v>
      </c>
    </row>
    <row r="140" spans="1:14" s="6" customFormat="1" ht="14.25">
      <c r="A140" s="10" t="s">
        <v>48</v>
      </c>
      <c r="B140" s="7">
        <v>1</v>
      </c>
      <c r="C140" s="7"/>
      <c r="D140" s="7">
        <v>7</v>
      </c>
      <c r="F140" s="7">
        <v>4</v>
      </c>
      <c r="H140" s="7">
        <v>5</v>
      </c>
      <c r="J140" s="7">
        <v>2</v>
      </c>
      <c r="L140" s="7">
        <v>4</v>
      </c>
      <c r="N140" s="7">
        <v>5</v>
      </c>
    </row>
    <row r="141" spans="1:14" s="6" customFormat="1" ht="14.25">
      <c r="A141" s="10" t="s">
        <v>49</v>
      </c>
      <c r="B141" s="7">
        <v>1</v>
      </c>
      <c r="C141" s="7"/>
      <c r="D141" s="7">
        <v>1</v>
      </c>
      <c r="F141" s="7">
        <v>8</v>
      </c>
      <c r="H141" s="7">
        <v>8</v>
      </c>
      <c r="J141" s="7">
        <v>7</v>
      </c>
      <c r="L141" s="7">
        <v>6</v>
      </c>
      <c r="N141" s="7">
        <v>13</v>
      </c>
    </row>
    <row r="142" spans="1:14" ht="8.25" customHeight="1">
      <c r="A142" s="7"/>
      <c r="B142" s="7"/>
      <c r="C142" s="7"/>
      <c r="D142" s="7"/>
      <c r="F142" s="7"/>
      <c r="G142" s="1"/>
      <c r="H142" s="7"/>
      <c r="J142" s="7"/>
      <c r="L142" s="7"/>
      <c r="N142" s="7"/>
    </row>
    <row r="143" spans="1:14" ht="14.25">
      <c r="A143" s="15" t="s">
        <v>59</v>
      </c>
      <c r="B143" s="7" t="e">
        <f>+#REF!+B145+B147+B148+B149</f>
        <v>#REF!</v>
      </c>
      <c r="C143" s="7"/>
      <c r="D143" s="12">
        <f>SUM(D145:D149)</f>
        <v>6</v>
      </c>
      <c r="F143" s="12">
        <f>SUM(F145:F149)</f>
        <v>20</v>
      </c>
      <c r="G143" s="1"/>
      <c r="H143" s="12">
        <f>SUM(H145:H149)</f>
        <v>18</v>
      </c>
      <c r="J143" s="12">
        <f>SUM(J145:J149)</f>
        <v>14</v>
      </c>
      <c r="L143" s="12">
        <f>SUM(L145:L149)</f>
        <v>9</v>
      </c>
      <c r="N143" s="12">
        <f>SUM(N145:N149)</f>
        <v>7</v>
      </c>
    </row>
    <row r="144" spans="1:14" ht="9" customHeight="1">
      <c r="A144" s="7"/>
      <c r="B144" s="7"/>
      <c r="C144" s="7"/>
      <c r="D144" s="7"/>
      <c r="F144" s="7"/>
      <c r="G144" s="1"/>
      <c r="H144" s="7"/>
      <c r="J144" s="7"/>
      <c r="L144" s="7"/>
      <c r="N144" s="7"/>
    </row>
    <row r="145" spans="1:14" s="6" customFormat="1" ht="14.25">
      <c r="A145" s="10" t="s">
        <v>65</v>
      </c>
      <c r="B145" s="7">
        <v>0</v>
      </c>
      <c r="C145" s="7"/>
      <c r="D145" s="7">
        <v>2</v>
      </c>
      <c r="F145" s="7">
        <v>9</v>
      </c>
      <c r="H145" s="7">
        <v>6</v>
      </c>
      <c r="J145" s="7">
        <v>1</v>
      </c>
      <c r="L145" s="7">
        <v>2</v>
      </c>
      <c r="N145" s="7">
        <v>3</v>
      </c>
    </row>
    <row r="146" spans="1:14" s="6" customFormat="1" ht="14.25">
      <c r="A146" s="27" t="s">
        <v>134</v>
      </c>
      <c r="B146" s="7"/>
      <c r="C146" s="7"/>
      <c r="D146" s="7">
        <v>0</v>
      </c>
      <c r="F146" s="7">
        <v>0</v>
      </c>
      <c r="H146" s="7">
        <v>0</v>
      </c>
      <c r="J146" s="7">
        <v>1</v>
      </c>
      <c r="L146" s="7">
        <v>0</v>
      </c>
      <c r="N146" s="7">
        <v>1</v>
      </c>
    </row>
    <row r="147" spans="1:14" s="6" customFormat="1" ht="14.25">
      <c r="A147" s="10" t="s">
        <v>54</v>
      </c>
      <c r="B147" s="7">
        <v>0</v>
      </c>
      <c r="C147" s="7"/>
      <c r="D147" s="7">
        <v>4</v>
      </c>
      <c r="F147" s="7">
        <v>8</v>
      </c>
      <c r="H147" s="7">
        <v>4</v>
      </c>
      <c r="J147" s="7">
        <v>6</v>
      </c>
      <c r="L147" s="7">
        <v>3</v>
      </c>
      <c r="N147" s="7">
        <v>3</v>
      </c>
    </row>
    <row r="148" spans="1:14" s="6" customFormat="1" ht="14.25">
      <c r="A148" s="10" t="s">
        <v>36</v>
      </c>
      <c r="B148" s="7">
        <v>1</v>
      </c>
      <c r="C148" s="7"/>
      <c r="D148" s="7">
        <v>0</v>
      </c>
      <c r="F148" s="7">
        <v>3</v>
      </c>
      <c r="H148" s="7">
        <v>6</v>
      </c>
      <c r="J148" s="7">
        <v>4</v>
      </c>
      <c r="L148" s="7">
        <v>2</v>
      </c>
      <c r="N148" s="7">
        <v>0</v>
      </c>
    </row>
    <row r="149" spans="1:14" s="6" customFormat="1" ht="14.25">
      <c r="A149" s="10" t="s">
        <v>60</v>
      </c>
      <c r="B149" s="7">
        <v>0</v>
      </c>
      <c r="C149" s="7"/>
      <c r="D149" s="7">
        <v>0</v>
      </c>
      <c r="F149" s="7">
        <v>0</v>
      </c>
      <c r="H149" s="7">
        <v>2</v>
      </c>
      <c r="J149" s="7">
        <v>2</v>
      </c>
      <c r="L149" s="7">
        <v>2</v>
      </c>
      <c r="N149" s="7">
        <v>0</v>
      </c>
    </row>
    <row r="150" spans="1:14" ht="14.25">
      <c r="A150" s="10"/>
      <c r="B150" s="7"/>
      <c r="C150" s="7"/>
      <c r="D150" s="7"/>
      <c r="F150" s="7"/>
      <c r="G150" s="1"/>
      <c r="H150" s="7"/>
      <c r="J150" s="7"/>
      <c r="L150" s="7"/>
      <c r="N150" s="7"/>
    </row>
    <row r="151" spans="1:14" ht="14.25">
      <c r="A151" s="10"/>
      <c r="B151" s="7"/>
      <c r="C151" s="7"/>
      <c r="D151" s="7"/>
      <c r="F151" s="7"/>
      <c r="G151" s="1"/>
      <c r="H151" s="7"/>
      <c r="J151" s="7"/>
      <c r="L151" s="7"/>
      <c r="N151" s="7"/>
    </row>
    <row r="152" spans="1:14" ht="14.25">
      <c r="A152" s="20" t="s">
        <v>118</v>
      </c>
      <c r="B152" s="21"/>
      <c r="C152" s="16"/>
      <c r="D152" s="22">
        <v>2</v>
      </c>
      <c r="F152" s="22">
        <v>1</v>
      </c>
      <c r="G152" s="1"/>
      <c r="H152" s="22">
        <v>1</v>
      </c>
      <c r="J152" s="22">
        <v>0</v>
      </c>
      <c r="L152" s="22">
        <v>0</v>
      </c>
      <c r="N152" s="22">
        <v>0</v>
      </c>
    </row>
    <row r="153" spans="1:14" ht="14.25">
      <c r="A153" s="16"/>
      <c r="B153" s="21"/>
      <c r="C153" s="16"/>
      <c r="D153" s="16"/>
      <c r="F153" s="16"/>
      <c r="G153" s="1"/>
      <c r="H153" s="16"/>
      <c r="J153" s="16"/>
      <c r="L153" s="16"/>
      <c r="N153" s="16"/>
    </row>
    <row r="154" spans="1:14" ht="14.25">
      <c r="A154" s="16"/>
      <c r="B154" s="21"/>
      <c r="C154" s="16"/>
      <c r="D154" s="16"/>
      <c r="F154" s="16"/>
      <c r="G154" s="1"/>
      <c r="H154" s="16"/>
      <c r="J154" s="16"/>
      <c r="L154" s="16"/>
      <c r="N154" s="16"/>
    </row>
    <row r="155" spans="1:14" ht="14.25">
      <c r="A155" s="23" t="s">
        <v>119</v>
      </c>
      <c r="B155" s="24">
        <f>+B157+B158+B159</f>
        <v>532</v>
      </c>
      <c r="C155" s="16"/>
      <c r="D155" s="25">
        <f>+D157+D158+D159</f>
        <v>1</v>
      </c>
      <c r="F155" s="25">
        <f>+F157+F158+F159</f>
        <v>1</v>
      </c>
      <c r="G155" s="1"/>
      <c r="H155" s="25">
        <f>+H157+H158+H159</f>
        <v>2</v>
      </c>
      <c r="J155" s="25">
        <f>+J157+J158+J159</f>
        <v>1</v>
      </c>
      <c r="L155" s="25">
        <f>+L157+L158+L159</f>
        <v>1</v>
      </c>
      <c r="N155" s="25">
        <f>+N157+N158+N159</f>
        <v>1</v>
      </c>
    </row>
    <row r="156" spans="1:14" ht="14.25">
      <c r="A156" s="16"/>
      <c r="B156" s="21"/>
      <c r="C156" s="16"/>
      <c r="D156" s="16"/>
      <c r="F156" s="16"/>
      <c r="G156" s="1"/>
      <c r="H156" s="16"/>
      <c r="J156" s="16"/>
      <c r="L156" s="16"/>
      <c r="N156" s="16"/>
    </row>
    <row r="157" spans="1:14" ht="14.25">
      <c r="A157" s="16" t="s">
        <v>120</v>
      </c>
      <c r="B157" s="21"/>
      <c r="C157" s="16"/>
      <c r="D157" s="16"/>
      <c r="F157" s="16"/>
      <c r="G157" s="1"/>
      <c r="H157" s="16"/>
      <c r="J157" s="16"/>
      <c r="L157" s="16"/>
      <c r="N157" s="16"/>
    </row>
    <row r="158" spans="1:14" ht="14.25">
      <c r="A158" s="16" t="s">
        <v>121</v>
      </c>
      <c r="B158" s="21">
        <v>125</v>
      </c>
      <c r="C158" s="16"/>
      <c r="D158" s="16"/>
      <c r="F158" s="16"/>
      <c r="G158" s="1"/>
      <c r="H158" s="16"/>
      <c r="J158" s="16"/>
      <c r="L158" s="16"/>
      <c r="N158" s="16"/>
    </row>
    <row r="159" spans="1:14" ht="14.25">
      <c r="A159" s="16" t="s">
        <v>122</v>
      </c>
      <c r="B159" s="21">
        <v>407</v>
      </c>
      <c r="C159" s="16"/>
      <c r="D159" s="16">
        <v>1</v>
      </c>
      <c r="F159" s="16">
        <v>1</v>
      </c>
      <c r="G159" s="1"/>
      <c r="H159" s="16">
        <v>2</v>
      </c>
      <c r="J159" s="16">
        <v>1</v>
      </c>
      <c r="L159" s="16">
        <v>1</v>
      </c>
      <c r="N159" s="16">
        <v>1</v>
      </c>
    </row>
    <row r="160" ht="14.25">
      <c r="G160" s="1"/>
    </row>
    <row r="161" ht="14.25">
      <c r="G161" s="1"/>
    </row>
    <row r="162" spans="1:14" s="2" customFormat="1" ht="15">
      <c r="A162" s="17" t="s">
        <v>30</v>
      </c>
      <c r="B162" s="12" t="e">
        <f>+#REF!+#REF!+#REF!+#REF!+#REF!+#REF!+#REF!</f>
        <v>#REF!</v>
      </c>
      <c r="C162" s="12"/>
      <c r="D162" s="26">
        <f>+D155+D152+D130+D116+D102+D97+D79+D26+D8</f>
        <v>912</v>
      </c>
      <c r="F162" s="26">
        <f>+F155+F152+F130+F116+F102+F97+F79+F26+F8</f>
        <v>1203</v>
      </c>
      <c r="H162" s="26">
        <f>+H155+H152+H130+H116+H102+H97+H79+H26+H8</f>
        <v>1399</v>
      </c>
      <c r="J162" s="26">
        <f>+J155+J152+J130+J116+J102+J97+J79+J26+J8</f>
        <v>1499</v>
      </c>
      <c r="L162" s="26">
        <f>+L155+L152+L130+L116+L102+L97+L79+L26+L8</f>
        <v>1496</v>
      </c>
      <c r="N162" s="26">
        <f>+N155+N152+N130+N116+N102+N97+N79+N26+N8</f>
        <v>1379</v>
      </c>
    </row>
    <row r="163" spans="1:14" ht="14.25">
      <c r="A163" s="10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N163" s="7"/>
    </row>
    <row r="164" spans="1:14" ht="14.25">
      <c r="A164" s="10"/>
      <c r="B164" s="7"/>
      <c r="C164" s="7"/>
      <c r="D164" s="7"/>
      <c r="E164" s="8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14.25">
      <c r="A165" s="10"/>
      <c r="B165" s="7"/>
      <c r="C165" s="7"/>
      <c r="D165" s="7"/>
      <c r="E165" s="7"/>
      <c r="F165" s="7"/>
      <c r="G165" s="8"/>
      <c r="H165" s="7"/>
      <c r="I165" s="7"/>
      <c r="J165" s="7"/>
      <c r="K165" s="7"/>
      <c r="L165" s="7"/>
      <c r="M165" s="7"/>
      <c r="N165" s="7"/>
    </row>
    <row r="166" spans="1:14" ht="14.25">
      <c r="A166" s="10" t="s">
        <v>42</v>
      </c>
      <c r="B166" s="7"/>
      <c r="C166" s="7"/>
      <c r="D166" s="7"/>
      <c r="E166" s="7"/>
      <c r="F166" s="7"/>
      <c r="G166" s="8"/>
      <c r="H166" s="7"/>
      <c r="I166" s="7"/>
      <c r="J166" s="7"/>
      <c r="K166" s="7"/>
      <c r="L166" s="7"/>
      <c r="M166" s="7"/>
      <c r="N166" s="7"/>
    </row>
    <row r="167" spans="1:13" ht="14.25">
      <c r="A167" s="7"/>
      <c r="B167" s="7"/>
      <c r="C167" s="7"/>
      <c r="D167" s="7"/>
      <c r="E167" s="7"/>
      <c r="F167" s="7"/>
      <c r="G167" s="8"/>
      <c r="H167" s="7"/>
      <c r="I167" s="7"/>
      <c r="J167" s="7"/>
      <c r="K167" s="7"/>
      <c r="L167" s="7"/>
      <c r="M167" s="7"/>
    </row>
    <row r="169" ht="14.25">
      <c r="G169" s="1"/>
    </row>
    <row r="170" ht="14.25">
      <c r="G170" s="1"/>
    </row>
    <row r="171" ht="14.25">
      <c r="G171" s="1"/>
    </row>
    <row r="172" ht="14.25">
      <c r="G172" s="1"/>
    </row>
    <row r="173" ht="14.25">
      <c r="G173" s="1"/>
    </row>
    <row r="174" ht="14.25">
      <c r="G174" s="1"/>
    </row>
    <row r="175" ht="14.25">
      <c r="G175" s="1"/>
    </row>
    <row r="178" ht="15">
      <c r="D178" s="4" t="s">
        <v>66</v>
      </c>
    </row>
  </sheetData>
  <sheetProtection/>
  <mergeCells count="4">
    <mergeCell ref="A4:N4"/>
    <mergeCell ref="A3:N3"/>
    <mergeCell ref="A2:N2"/>
    <mergeCell ref="A1:N1"/>
  </mergeCells>
  <printOptions/>
  <pageMargins left="0.78" right="0.25" top="0.61" bottom="0" header="0.5" footer="0.5"/>
  <pageSetup horizontalDpi="600" verticalDpi="600" orientation="portrait" scale="78" r:id="rId1"/>
  <rowBreaks count="3" manualBreakCount="3">
    <brk id="66" max="13" man="1"/>
    <brk id="123" max="13" man="1"/>
    <brk id="18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2014-03-27T15:43:24Z</cp:lastPrinted>
  <dcterms:created xsi:type="dcterms:W3CDTF">1998-02-04T20:15:54Z</dcterms:created>
  <dcterms:modified xsi:type="dcterms:W3CDTF">2014-03-27T15:44:11Z</dcterms:modified>
  <cp:category/>
  <cp:version/>
  <cp:contentType/>
  <cp:contentStatus/>
</cp:coreProperties>
</file>