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9645" windowHeight="4740" tabRatio="500" activeTab="0"/>
  </bookViews>
  <sheets>
    <sheet name="A" sheetId="1" r:id="rId1"/>
  </sheets>
  <definedNames>
    <definedName name="_xlnm.Print_Area" localSheetId="0">'A'!$A$1:$O$261</definedName>
    <definedName name="_xlnm.Print_Titles" localSheetId="0">'A'!$1:$7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<sst xmlns="http://schemas.openxmlformats.org/spreadsheetml/2006/main" count="327" uniqueCount="197">
  <si>
    <t>DEGREE</t>
  </si>
  <si>
    <t>Associate of Arts*</t>
  </si>
  <si>
    <t>Bachelor of Architecture</t>
  </si>
  <si>
    <t>Bachelor of Arts</t>
  </si>
  <si>
    <t xml:space="preserve">   Anthropology</t>
  </si>
  <si>
    <t xml:space="preserve">   Architecture</t>
  </si>
  <si>
    <t xml:space="preserve">   Art</t>
  </si>
  <si>
    <t xml:space="preserve">   Biology</t>
  </si>
  <si>
    <t xml:space="preserve">   Business Administration</t>
  </si>
  <si>
    <t xml:space="preserve">   Chemistry</t>
  </si>
  <si>
    <t xml:space="preserve">   Communication Studies</t>
  </si>
  <si>
    <t xml:space="preserve">   Computer Science</t>
  </si>
  <si>
    <t xml:space="preserve">   Criminal Justice</t>
  </si>
  <si>
    <t xml:space="preserve">   Earth Sciences</t>
  </si>
  <si>
    <t xml:space="preserve">   Economics</t>
  </si>
  <si>
    <t xml:space="preserve">   Education</t>
  </si>
  <si>
    <t xml:space="preserve">   English</t>
  </si>
  <si>
    <t xml:space="preserve">   French</t>
  </si>
  <si>
    <t xml:space="preserve">   Geography</t>
  </si>
  <si>
    <t xml:space="preserve">   German</t>
  </si>
  <si>
    <t xml:space="preserve">   History</t>
  </si>
  <si>
    <t xml:space="preserve">   Human Development &amp; Learning@</t>
  </si>
  <si>
    <t xml:space="preserve">   Mathematics</t>
  </si>
  <si>
    <t xml:space="preserve">   Music$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</si>
  <si>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</si>
  <si>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</si>
  <si>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</si>
  <si>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</si>
  <si>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Sociology</t>
  </si>
  <si>
    <t xml:space="preserve">   Spanish</t>
  </si>
  <si>
    <t xml:space="preserve">      Total B.A. Degrees</t>
  </si>
  <si>
    <t>*The last Associate of Arts degree was granted by UNCC in 1968-69.</t>
  </si>
  <si>
    <t>#Students first admitted to degree program during this academic year.</t>
  </si>
  <si>
    <t>@B.A. degree in Human Development &amp; Learning was phased out in 1985-86.</t>
  </si>
  <si>
    <t>Bachelor of Creative Arts*</t>
  </si>
  <si>
    <t xml:space="preserve">   Creative Writing&amp;</t>
  </si>
  <si>
    <t xml:space="preserve">   Dance</t>
  </si>
  <si>
    <t xml:space="preserve">   Music</t>
  </si>
  <si>
    <t xml:space="preserve">   Theater</t>
  </si>
  <si>
    <t xml:space="preserve">      Total B.C.A. Degrees</t>
  </si>
  <si>
    <t>Bachelor of Fine Arts</t>
  </si>
  <si>
    <t>Bachelor of Music</t>
  </si>
  <si>
    <t>Bachelor of Science</t>
  </si>
  <si>
    <t xml:space="preserve">   Accounting</t>
  </si>
  <si>
    <t xml:space="preserve">   Criminal Justice$</t>
  </si>
  <si>
    <t xml:space="preserve">   Geology</t>
  </si>
  <si>
    <t xml:space="preserve">   Nursing@</t>
  </si>
  <si>
    <t xml:space="preserve">      Total B.S. Degrees</t>
  </si>
  <si>
    <t>*The Bachelor of Creative Arts was first awarded in 1972-73 replacing the B.A. in Art and in Music.</t>
  </si>
  <si>
    <t>+Phasing out of degree program.</t>
  </si>
  <si>
    <t>&amp;The B.C.A. degree in Creative Writing was phased out in 1982-83.</t>
  </si>
  <si>
    <t>@The B.S. degree in Nursing was phased out in 1976-77.</t>
  </si>
  <si>
    <t>Bachelor of Science in Nursing@</t>
  </si>
  <si>
    <t>TOTAL BACHELOR DEGREES</t>
  </si>
  <si>
    <t xml:space="preserve">@The Bachelor of Science in Nursing (B.S.N.) degree was first awarded in 1977-78 replacing the B.S. in Nursing. </t>
  </si>
  <si>
    <t>$The Bachelor of Science in Engineering was phased out in 1986-87.</t>
  </si>
  <si>
    <t>Master of Arts</t>
  </si>
  <si>
    <t xml:space="preserve">   Counselor Education  </t>
  </si>
  <si>
    <t xml:space="preserve">   Liberal Studies</t>
  </si>
  <si>
    <t xml:space="preserve">   Mathematics Education</t>
  </si>
  <si>
    <t xml:space="preserve">   Student Personnel</t>
  </si>
  <si>
    <t xml:space="preserve">      Total M.A. Degrees</t>
  </si>
  <si>
    <t>Master of Arts in Education</t>
  </si>
  <si>
    <t xml:space="preserve">      Total M.A.Ed. Degrees</t>
  </si>
  <si>
    <t>Master of Education%</t>
  </si>
  <si>
    <t>Master of Engineering</t>
  </si>
  <si>
    <t>Master of Management</t>
  </si>
  <si>
    <t>Master of Public Administration</t>
  </si>
  <si>
    <t>^Off-campus program.</t>
  </si>
  <si>
    <t>$The Master of Business Administration was first awarded in 1976-77 replacing the Master of Management.</t>
  </si>
  <si>
    <t>Master of Science</t>
  </si>
  <si>
    <t xml:space="preserve">   Applied Mathematics</t>
  </si>
  <si>
    <t xml:space="preserve">   Applied Physics</t>
  </si>
  <si>
    <t xml:space="preserve">   Applied Statistics</t>
  </si>
  <si>
    <t xml:space="preserve">      Total M.S. Degrees</t>
  </si>
  <si>
    <t>Master of School Administration</t>
  </si>
  <si>
    <t>Master of Science in Architecture</t>
  </si>
  <si>
    <t>Master of Science in Engineering</t>
  </si>
  <si>
    <t>Master of Science in Nursing</t>
  </si>
  <si>
    <t>Master of Urban Administration*</t>
  </si>
  <si>
    <t>TOTAL MASTERS DEGREES</t>
  </si>
  <si>
    <t>Certificate of Advance Study</t>
  </si>
  <si>
    <t>PhD in Electrical Engineering</t>
  </si>
  <si>
    <t xml:space="preserve">     GRAND TOTAL</t>
  </si>
  <si>
    <t>*The Master of Public Administration degree was first awarded in the 1987-88 academic year replacing the Master of Urban Administration.</t>
  </si>
  <si>
    <t>%Intermediate degree (C.A.S.) was first offered to students during the 1981-82 academic year.</t>
  </si>
  <si>
    <t>$Approval of Ph.D Program - October 8, 1993.</t>
  </si>
  <si>
    <t xml:space="preserve">  </t>
  </si>
  <si>
    <t xml:space="preserve">        #3</t>
  </si>
  <si>
    <t xml:space="preserve"> -96</t>
  </si>
  <si>
    <t xml:space="preserve">        #8</t>
  </si>
  <si>
    <t xml:space="preserve">       #12</t>
  </si>
  <si>
    <t xml:space="preserve"> -97</t>
  </si>
  <si>
    <t xml:space="preserve">       #11</t>
  </si>
  <si>
    <t>#1</t>
  </si>
  <si>
    <t xml:space="preserve">   Since</t>
  </si>
  <si>
    <t xml:space="preserve"> 1965-66</t>
  </si>
  <si>
    <t xml:space="preserve">   Theatre</t>
  </si>
  <si>
    <t xml:space="preserve">   Gerontology</t>
  </si>
  <si>
    <t>Master of Health Administration</t>
  </si>
  <si>
    <t xml:space="preserve">   Health Promotion</t>
  </si>
  <si>
    <t>#11</t>
  </si>
  <si>
    <t>PhD in Applied Mathematics</t>
  </si>
  <si>
    <t>DEGREES OFFERED AND AWARDED AT UNC CHARLOTTE</t>
  </si>
  <si>
    <t>#0</t>
  </si>
  <si>
    <t>$1</t>
  </si>
  <si>
    <t xml:space="preserve">$B.A. degree in Music was phased out in 1972-73, was reinstated in July 1992 and once again phased out in March 1993. </t>
  </si>
  <si>
    <t xml:space="preserve">   Religious Studies</t>
  </si>
  <si>
    <t>PhD in Mechanical Engineering</t>
  </si>
  <si>
    <t>Master of Accounting</t>
  </si>
  <si>
    <t>#4</t>
  </si>
  <si>
    <t>Master of Architecture</t>
  </si>
  <si>
    <t>EDD in Educational Leadership</t>
  </si>
  <si>
    <t>TOTAL DOCTORAL DEGREES</t>
  </si>
  <si>
    <t>-00</t>
  </si>
  <si>
    <t xml:space="preserve">   Dance Education</t>
  </si>
  <si>
    <t xml:space="preserve">   Theatre Education</t>
  </si>
  <si>
    <t>PhD in Biology</t>
  </si>
  <si>
    <t>2</t>
  </si>
  <si>
    <t>0</t>
  </si>
  <si>
    <t>1</t>
  </si>
  <si>
    <t>-01</t>
  </si>
  <si>
    <t xml:space="preserve">   Computer Engineering</t>
  </si>
  <si>
    <t xml:space="preserve">   English Education</t>
  </si>
  <si>
    <t xml:space="preserve">   Geography-Community Planning</t>
  </si>
  <si>
    <t xml:space="preserve">   Engineering Management</t>
  </si>
  <si>
    <t>PhD in Information Technology</t>
  </si>
  <si>
    <t>-02</t>
  </si>
  <si>
    <t xml:space="preserve">   International Studies</t>
  </si>
  <si>
    <t xml:space="preserve">   Software &amp; Information Systems</t>
  </si>
  <si>
    <t>#3</t>
  </si>
  <si>
    <t>#19</t>
  </si>
  <si>
    <t xml:space="preserve">   Information Technology</t>
  </si>
  <si>
    <t>#12</t>
  </si>
  <si>
    <t>Master of Social Work</t>
  </si>
  <si>
    <t>20</t>
  </si>
  <si>
    <t>-03</t>
  </si>
  <si>
    <t xml:space="preserve">   Athletic Training</t>
  </si>
  <si>
    <t>#6</t>
  </si>
  <si>
    <t>#16</t>
  </si>
  <si>
    <t>-04</t>
  </si>
  <si>
    <t>#2</t>
  </si>
  <si>
    <t>+0</t>
  </si>
  <si>
    <t>PhD in Special Education</t>
  </si>
  <si>
    <t>PhD in Counseling</t>
  </si>
  <si>
    <t>Master of Arts in Teacher Education</t>
  </si>
  <si>
    <t xml:space="preserve">   Mathematical Finance</t>
  </si>
  <si>
    <t xml:space="preserve">   Optical Science &amp; Engineering </t>
  </si>
  <si>
    <t xml:space="preserve">*The Master of Arts degree in English and in History were first awarded in 1977-78 replacing the M.A.Ed.'s in English &amp; History. </t>
  </si>
  <si>
    <t>-05</t>
  </si>
  <si>
    <t xml:space="preserve">   Clinical Exercise Physiology</t>
  </si>
  <si>
    <t>-06</t>
  </si>
  <si>
    <t xml:space="preserve">   Latin-American Studies</t>
  </si>
  <si>
    <t xml:space="preserve">   Exercise Science##</t>
  </si>
  <si>
    <t xml:space="preserve">   Health Fitness##</t>
  </si>
  <si>
    <t>##7</t>
  </si>
  <si>
    <t>##26</t>
  </si>
  <si>
    <t>##The B.S. degree in Health Fitness is being phased out and is replaced by the B.S. in Exercise Science.</t>
  </si>
  <si>
    <t xml:space="preserve">   Art Administration</t>
  </si>
  <si>
    <t xml:space="preserve">   Africana Studies</t>
  </si>
  <si>
    <t xml:space="preserve"> </t>
  </si>
  <si>
    <t>Bach of Science in Business Admn</t>
  </si>
  <si>
    <t>Bach of Science in Civil Engineering</t>
  </si>
  <si>
    <t>Bach of Science in Computer Engineering</t>
  </si>
  <si>
    <t>Bach of Science in Electrical Engineering</t>
  </si>
  <si>
    <t>Bach of Science in Mechanical Engineering</t>
  </si>
  <si>
    <t>Bachelor of Science in Engineering $</t>
  </si>
  <si>
    <t>Bachelor of Science in Engineering Tech</t>
  </si>
  <si>
    <t>Bachelor of Science in Social Work</t>
  </si>
  <si>
    <t>Master of Nursing &amp; Health Administration</t>
  </si>
  <si>
    <t>Master of Science in Civil Engineering</t>
  </si>
  <si>
    <t>Master of Science in Electrical Engineering</t>
  </si>
  <si>
    <t>Master of Science in Mechanical Engineering</t>
  </si>
  <si>
    <t>PhD in Infrastructure &amp; Environmental Srvs</t>
  </si>
  <si>
    <t>PhD in Optical Science &amp; Engineering</t>
  </si>
  <si>
    <t>$The Bachelor of Science in Criminal Justice was first awarded in 1975-76 replacing the B.S. in Law Enforcement and Administration</t>
  </si>
  <si>
    <t>Table VII-1</t>
  </si>
  <si>
    <t>Comprehensive totals thru 2004-05</t>
  </si>
  <si>
    <t>Comprehensive totals thru 2005-06</t>
  </si>
  <si>
    <t xml:space="preserve">   Meteorology</t>
  </si>
  <si>
    <t xml:space="preserve">   Ethics &amp; Applied Philosophy</t>
  </si>
  <si>
    <t>Master of Science in Public Health</t>
  </si>
  <si>
    <t>PhD in Curriculum &amp; Instruction</t>
  </si>
  <si>
    <t>PhD in Public Policy</t>
  </si>
  <si>
    <t>-07</t>
  </si>
  <si>
    <t xml:space="preserve">   Law Enforcement &amp; Admin $</t>
  </si>
  <si>
    <t>Master of Human Dev &amp; Learning%</t>
  </si>
  <si>
    <t>Bachelor of Engineering Tech</t>
  </si>
  <si>
    <t>Master of Business Admin$</t>
  </si>
  <si>
    <t>~0</t>
  </si>
  <si>
    <t>~ Name changed from Health Promotion to Public Health, Spr '06</t>
  </si>
  <si>
    <t xml:space="preserve">   Art History</t>
  </si>
  <si>
    <t>1965-66 THROUGH 2007-2008</t>
  </si>
  <si>
    <t>-08</t>
  </si>
  <si>
    <t>Comprehensive totals thru 2006-07</t>
  </si>
  <si>
    <t xml:space="preserve">   Mathematics for Business</t>
  </si>
  <si>
    <t xml:space="preserve">   Human Services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</si>
</sst>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4"/>
      <name val="Arial"/>
      <family val="2"/>
    </font>
    <font>
      <b/>
      <i/>
      <sz val="11"/>
      <color indexed="54"/>
      <name val="Arial"/>
      <family val="2"/>
    </font>
    <font>
      <sz val="11"/>
      <color indexed="10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1"/>
      <color indexed="45"/>
      <name val="Arial"/>
      <family val="2"/>
    </font>
    <font>
      <b/>
      <i/>
      <sz val="11"/>
      <color indexed="45"/>
      <name val="Arial"/>
      <family val="2"/>
    </font>
    <font>
      <b/>
      <sz val="11"/>
      <color indexed="45"/>
      <name val="Arial"/>
      <family val="2"/>
    </font>
    <font>
      <b/>
      <sz val="11"/>
      <color indexed="50"/>
      <name val="Arial"/>
      <family val="2"/>
    </font>
    <font>
      <b/>
      <i/>
      <sz val="11"/>
      <color indexed="5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0" fillId="0" borderId="1" applyNumberFormat="0" applyFill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0" fontId="5" fillId="0" borderId="0" xfId="25" applyFont="1" applyFill="1" applyAlignment="1">
      <alignment/>
    </xf>
    <xf numFmtId="0" fontId="5" fillId="0" borderId="0" xfId="25" applyFont="1" applyFill="1" applyAlignment="1">
      <alignment horizontal="right"/>
    </xf>
    <xf numFmtId="0" fontId="5" fillId="0" borderId="0" xfId="25" applyFont="1" applyFill="1" applyAlignment="1" quotePrefix="1">
      <alignment horizontal="right"/>
    </xf>
    <xf numFmtId="0" fontId="6" fillId="0" borderId="0" xfId="0" applyFont="1" applyFill="1" applyAlignment="1">
      <alignment/>
    </xf>
    <xf numFmtId="3" fontId="6" fillId="0" borderId="0" xfId="25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25" applyNumberFormat="1" applyFont="1" applyFill="1" applyAlignment="1">
      <alignment horizontal="right"/>
    </xf>
    <xf numFmtId="3" fontId="6" fillId="0" borderId="0" xfId="25" applyNumberFormat="1" applyFont="1" applyFill="1" applyAlignment="1" quotePrefix="1">
      <alignment horizontal="right"/>
    </xf>
    <xf numFmtId="0" fontId="7" fillId="0" borderId="0" xfId="25" applyFont="1" applyFill="1" applyAlignment="1">
      <alignment/>
    </xf>
    <xf numFmtId="3" fontId="7" fillId="0" borderId="0" xfId="25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25" applyNumberFormat="1" applyFont="1" applyFill="1" applyAlignment="1">
      <alignment/>
    </xf>
    <xf numFmtId="3" fontId="5" fillId="0" borderId="0" xfId="25" applyNumberFormat="1" applyFont="1" applyFill="1" applyAlignment="1" quotePrefix="1">
      <alignment horizontal="right"/>
    </xf>
    <xf numFmtId="3" fontId="5" fillId="0" borderId="0" xfId="25" applyNumberFormat="1" applyFont="1" applyFill="1" applyAlignment="1">
      <alignment horizontal="right"/>
    </xf>
    <xf numFmtId="0" fontId="6" fillId="0" borderId="0" xfId="25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25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3" fontId="6" fillId="0" borderId="0" xfId="25" applyNumberFormat="1" applyFont="1" applyFill="1" applyBorder="1" applyAlignment="1">
      <alignment/>
    </xf>
    <xf numFmtId="3" fontId="6" fillId="0" borderId="0" xfId="25" applyNumberFormat="1" applyFont="1" applyFill="1" applyBorder="1" applyAlignment="1">
      <alignment horizontal="right"/>
    </xf>
    <xf numFmtId="3" fontId="10" fillId="0" borderId="0" xfId="25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25" applyNumberFormat="1" applyFont="1" applyFill="1" applyBorder="1" applyAlignment="1">
      <alignment/>
    </xf>
    <xf numFmtId="3" fontId="5" fillId="0" borderId="0" xfId="25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25" applyFont="1" applyFill="1" applyBorder="1" applyAlignment="1">
      <alignment horizontal="right"/>
    </xf>
    <xf numFmtId="0" fontId="5" fillId="0" borderId="0" xfId="25" applyFont="1" applyFill="1" applyBorder="1" applyAlignment="1" quotePrefix="1">
      <alignment horizontal="right"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13" fillId="0" borderId="0" xfId="0" applyFont="1" applyFill="1" applyAlignment="1">
      <alignment/>
    </xf>
    <xf numFmtId="0" fontId="5" fillId="0" borderId="0" xfId="0" applyFont="1" applyFill="1" applyAlignment="1" quotePrefix="1">
      <alignment horizontal="right"/>
    </xf>
    <xf numFmtId="3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3" fontId="12" fillId="0" borderId="0" xfId="25" applyNumberFormat="1" applyFont="1" applyFill="1" applyAlignment="1">
      <alignment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6" fillId="0" borderId="0" xfId="25" applyNumberFormat="1" applyFont="1" applyFill="1" applyAlignment="1">
      <alignment/>
    </xf>
    <xf numFmtId="0" fontId="16" fillId="0" borderId="0" xfId="0" applyFont="1" applyFill="1" applyAlignment="1">
      <alignment/>
    </xf>
    <xf numFmtId="3" fontId="17" fillId="0" borderId="0" xfId="25" applyNumberFormat="1" applyFont="1" applyFill="1" applyAlignment="1">
      <alignment/>
    </xf>
    <xf numFmtId="3" fontId="13" fillId="0" borderId="0" xfId="25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0" fillId="0" borderId="0" xfId="25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25" applyFont="1" applyFill="1" applyAlignment="1">
      <alignment horizontal="right"/>
    </xf>
    <xf numFmtId="3" fontId="19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25" applyNumberFormat="1" applyFont="1" applyFill="1" applyAlignment="1">
      <alignment/>
    </xf>
    <xf numFmtId="3" fontId="6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Alignment="1">
      <alignment horizontal="center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normal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J418"/>
  <sheetViews>
    <sheetView tabSelected="1" showOutlineSymbols="0" zoomScale="75" zoomScaleNormal="75" workbookViewId="0" topLeftCell="A1">
      <selection activeCell="A1" sqref="A1:O1"/>
    </sheetView>
  </sheetViews>
  <sheetFormatPr defaultColWidth="9.140625" defaultRowHeight="12.75"/>
  <cols>
    <col min="1" max="1" width="48.00390625" style="5" customWidth="1"/>
    <col min="2" max="2" width="8.57421875" style="5" hidden="1" customWidth="1"/>
    <col min="3" max="4" width="8.421875" style="5" hidden="1" customWidth="1"/>
    <col min="5" max="6" width="8.421875" style="5" customWidth="1"/>
    <col min="7" max="7" width="8.28125" style="5" customWidth="1"/>
    <col min="8" max="12" width="8.421875" style="5" customWidth="1"/>
    <col min="13" max="14" width="8.28125" style="30" customWidth="1"/>
    <col min="15" max="15" width="9.421875" style="57" customWidth="1"/>
    <col min="16" max="16" width="4.57421875" style="36" customWidth="1"/>
    <col min="17" max="17" width="13.8515625" style="63" hidden="1" customWidth="1"/>
    <col min="18" max="18" width="11.421875" style="41" hidden="1" customWidth="1"/>
    <col min="19" max="19" width="12.28125" style="39" hidden="1" customWidth="1"/>
    <col min="20" max="22" width="0" style="5" hidden="1" customWidth="1"/>
    <col min="23" max="60" width="9.140625" style="5" customWidth="1"/>
    <col min="61" max="62" width="3.7109375" style="5" customWidth="1"/>
    <col min="63" max="63" width="0" style="5" hidden="1" customWidth="1"/>
    <col min="64" max="66" width="9.140625" style="5" customWidth="1"/>
    <col min="67" max="68" width="138.7109375" style="5" customWidth="1"/>
    <col min="69" max="69" width="0" style="5" hidden="1" customWidth="1"/>
    <col min="70" max="70" width="9.140625" style="5" customWidth="1"/>
    <col min="71" max="72" width="145.421875" style="5" customWidth="1"/>
    <col min="73" max="78" width="9.140625" style="5" customWidth="1"/>
    <col min="79" max="80" width="143.140625" style="5" customWidth="1"/>
    <col min="81" max="90" width="9.140625" style="5" customWidth="1"/>
    <col min="91" max="92" width="145.421875" style="5" customWidth="1"/>
    <col min="93" max="97" width="9.140625" style="5" customWidth="1"/>
    <col min="98" max="99" width="143.140625" style="5" customWidth="1"/>
    <col min="100" max="101" width="9.140625" style="5" customWidth="1"/>
    <col min="102" max="103" width="145.421875" style="5" customWidth="1"/>
    <col min="104" max="108" width="9.140625" style="5" customWidth="1"/>
    <col min="109" max="110" width="143.140625" style="5" customWidth="1"/>
    <col min="111" max="112" width="9.140625" style="5" customWidth="1"/>
    <col min="113" max="114" width="145.421875" style="5" customWidth="1"/>
    <col min="115" max="119" width="9.140625" style="5" customWidth="1"/>
    <col min="120" max="121" width="143.140625" style="5" customWidth="1"/>
    <col min="122" max="123" width="9.140625" style="5" customWidth="1"/>
    <col min="124" max="125" width="145.421875" style="5" customWidth="1"/>
    <col min="126" max="130" width="9.140625" style="5" customWidth="1"/>
    <col min="131" max="132" width="143.140625" style="5" customWidth="1"/>
    <col min="133" max="133" width="100.421875" style="5" customWidth="1"/>
    <col min="134" max="134" width="9.140625" style="5" customWidth="1"/>
    <col min="135" max="136" width="145.421875" style="5" customWidth="1"/>
    <col min="137" max="141" width="9.140625" style="5" customWidth="1"/>
    <col min="142" max="143" width="143.140625" style="5" customWidth="1"/>
    <col min="144" max="145" width="9.140625" style="5" customWidth="1"/>
    <col min="146" max="147" width="226.8515625" style="5" customWidth="1"/>
    <col min="148" max="148" width="9.140625" style="5" customWidth="1"/>
    <col min="149" max="152" width="0" style="5" hidden="1" customWidth="1"/>
    <col min="153" max="155" width="9.140625" style="5" customWidth="1"/>
    <col min="156" max="157" width="145.421875" style="5" customWidth="1"/>
    <col min="158" max="161" width="9.140625" style="5" customWidth="1"/>
    <col min="162" max="163" width="143.140625" style="5" customWidth="1"/>
    <col min="164" max="165" width="9.140625" style="5" customWidth="1"/>
    <col min="166" max="167" width="223.7109375" style="5" customWidth="1"/>
    <col min="168" max="168" width="9.140625" style="5" customWidth="1"/>
    <col min="169" max="170" width="0" style="5" hidden="1" customWidth="1"/>
    <col min="171" max="189" width="9.140625" style="5" customWidth="1"/>
    <col min="190" max="191" width="0" style="5" hidden="1" customWidth="1"/>
    <col min="192" max="231" width="9.140625" style="5" customWidth="1"/>
    <col min="232" max="233" width="0" style="5" hidden="1" customWidth="1"/>
    <col min="234" max="234" width="9.140625" style="5" customWidth="1"/>
    <col min="235" max="236" width="24.28125" style="5" customWidth="1"/>
    <col min="237" max="239" width="9.140625" style="5" customWidth="1"/>
    <col min="240" max="241" width="24.00390625" style="5" customWidth="1"/>
    <col min="242" max="16384" width="9.140625" style="5" customWidth="1"/>
  </cols>
  <sheetData>
    <row r="1" spans="1:23" ht="17.25" customHeight="1">
      <c r="A1" s="70" t="s">
        <v>103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9"/>
      <c r="Q1" s="64"/>
      <c r="U1" s="16"/>
      <c r="V1" s="16"/>
      <c r="W1" s="16"/>
    </row>
    <row r="2" spans="1:17" ht="15">
      <c r="A2" s="70" t="s">
        <v>192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19"/>
      <c r="Q2" s="64"/>
    </row>
    <row r="3" spans="1:17" ht="15">
      <c r="A3" s="70" t="s">
        <v>176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19"/>
      <c r="Q3" s="63" t="s">
        <v>194</v>
      </c>
    </row>
    <row r="4" spans="1:18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6"/>
      <c r="N4" s="26"/>
      <c r="P4" s="35"/>
      <c r="Q4" s="64"/>
      <c r="R4" s="41" t="s">
        <v>178</v>
      </c>
    </row>
    <row r="5" spans="1:19" ht="15">
      <c r="A5" s="2"/>
      <c r="B5" s="2">
        <v>1995</v>
      </c>
      <c r="C5" s="2">
        <v>1996</v>
      </c>
      <c r="D5" s="2">
        <v>1997</v>
      </c>
      <c r="E5" s="2">
        <v>1998</v>
      </c>
      <c r="F5" s="2">
        <v>1999</v>
      </c>
      <c r="G5" s="2">
        <v>2000</v>
      </c>
      <c r="H5" s="2">
        <v>2001</v>
      </c>
      <c r="I5" s="2">
        <v>2002</v>
      </c>
      <c r="J5" s="2">
        <v>2003</v>
      </c>
      <c r="K5" s="2">
        <v>2004</v>
      </c>
      <c r="L5" s="2">
        <v>2005</v>
      </c>
      <c r="M5" s="27">
        <v>2006</v>
      </c>
      <c r="N5" s="27">
        <v>2007</v>
      </c>
      <c r="O5" s="15" t="s">
        <v>95</v>
      </c>
      <c r="P5" s="3"/>
      <c r="Q5" s="65" t="s">
        <v>160</v>
      </c>
      <c r="R5" s="41" t="s">
        <v>160</v>
      </c>
      <c r="S5" s="48" t="s">
        <v>177</v>
      </c>
    </row>
    <row r="6" spans="1:19" ht="15">
      <c r="A6" s="2" t="s">
        <v>0</v>
      </c>
      <c r="B6" s="3" t="s">
        <v>89</v>
      </c>
      <c r="C6" s="3" t="s">
        <v>92</v>
      </c>
      <c r="D6" s="3">
        <v>-98</v>
      </c>
      <c r="E6" s="3">
        <v>-99</v>
      </c>
      <c r="F6" s="4" t="s">
        <v>114</v>
      </c>
      <c r="G6" s="4" t="s">
        <v>121</v>
      </c>
      <c r="H6" s="4" t="s">
        <v>127</v>
      </c>
      <c r="I6" s="4" t="s">
        <v>136</v>
      </c>
      <c r="J6" s="4" t="s">
        <v>140</v>
      </c>
      <c r="K6" s="4" t="s">
        <v>149</v>
      </c>
      <c r="L6" s="4" t="s">
        <v>151</v>
      </c>
      <c r="M6" s="28" t="s">
        <v>184</v>
      </c>
      <c r="N6" s="28" t="s">
        <v>193</v>
      </c>
      <c r="O6" s="15" t="s">
        <v>96</v>
      </c>
      <c r="P6" s="3"/>
      <c r="Q6" s="65" t="s">
        <v>160</v>
      </c>
      <c r="R6" s="41" t="s">
        <v>160</v>
      </c>
      <c r="S6" s="48"/>
    </row>
    <row r="7" spans="2:19" ht="1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0"/>
      <c r="N7" s="20"/>
      <c r="O7" s="8"/>
      <c r="P7" s="6"/>
      <c r="Q7" s="68"/>
      <c r="S7" s="48"/>
    </row>
    <row r="8" spans="1:19" ht="15">
      <c r="A8" s="2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29">
        <v>0</v>
      </c>
      <c r="N8" s="29">
        <v>0</v>
      </c>
      <c r="O8" s="58">
        <f>+N8+Q8</f>
        <v>21</v>
      </c>
      <c r="P8" s="7"/>
      <c r="Q8" s="67">
        <v>21</v>
      </c>
      <c r="R8" s="41">
        <v>21</v>
      </c>
      <c r="S8" s="48">
        <v>21</v>
      </c>
    </row>
    <row r="9" spans="2:19" ht="1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O9" s="58"/>
      <c r="P9" s="5"/>
      <c r="S9" s="48"/>
    </row>
    <row r="10" spans="1:20" ht="15">
      <c r="A10" s="2" t="s">
        <v>2</v>
      </c>
      <c r="B10" s="6">
        <v>23</v>
      </c>
      <c r="C10" s="6">
        <v>31</v>
      </c>
      <c r="D10" s="6">
        <v>27</v>
      </c>
      <c r="E10" s="6">
        <v>43</v>
      </c>
      <c r="F10" s="6">
        <v>27</v>
      </c>
      <c r="G10" s="6">
        <v>17</v>
      </c>
      <c r="H10" s="6">
        <v>37</v>
      </c>
      <c r="I10" s="6">
        <v>31</v>
      </c>
      <c r="J10" s="6">
        <v>27</v>
      </c>
      <c r="K10" s="6">
        <v>24</v>
      </c>
      <c r="L10" s="6">
        <v>38</v>
      </c>
      <c r="M10" s="29">
        <v>21</v>
      </c>
      <c r="N10" s="29">
        <v>38</v>
      </c>
      <c r="O10" s="58">
        <f>+N10+Q10</f>
        <v>654</v>
      </c>
      <c r="P10" s="7"/>
      <c r="Q10" s="67">
        <v>616</v>
      </c>
      <c r="R10" s="41">
        <v>595</v>
      </c>
      <c r="S10" s="49">
        <v>557</v>
      </c>
      <c r="T10" s="7" t="s">
        <v>160</v>
      </c>
    </row>
    <row r="11" spans="2:19" ht="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O11" s="58"/>
      <c r="P11" s="5"/>
      <c r="S11" s="48"/>
    </row>
    <row r="12" spans="1:19" ht="15">
      <c r="A12" s="2" t="s">
        <v>3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O12" s="58"/>
      <c r="P12" s="5"/>
      <c r="S12" s="48"/>
    </row>
    <row r="13" spans="1:19" ht="15">
      <c r="A13" s="5" t="s">
        <v>159</v>
      </c>
      <c r="B13" s="6">
        <v>3</v>
      </c>
      <c r="C13" s="6">
        <v>4</v>
      </c>
      <c r="D13" s="6">
        <v>6</v>
      </c>
      <c r="E13" s="6">
        <v>7</v>
      </c>
      <c r="F13" s="6">
        <v>11</v>
      </c>
      <c r="G13" s="6">
        <v>0</v>
      </c>
      <c r="H13" s="6">
        <v>3</v>
      </c>
      <c r="I13" s="6">
        <v>6</v>
      </c>
      <c r="J13" s="6">
        <v>9</v>
      </c>
      <c r="K13" s="6">
        <v>12</v>
      </c>
      <c r="L13" s="6">
        <v>12</v>
      </c>
      <c r="M13" s="29">
        <v>14</v>
      </c>
      <c r="N13" s="29">
        <v>6</v>
      </c>
      <c r="O13" s="58">
        <f aca="true" t="shared" si="0" ref="O13:O51">+N13+Q13</f>
        <v>124</v>
      </c>
      <c r="P13" s="7"/>
      <c r="Q13" s="67">
        <v>118</v>
      </c>
      <c r="R13" s="41">
        <v>104</v>
      </c>
      <c r="S13" s="49">
        <v>92</v>
      </c>
    </row>
    <row r="14" spans="1:19" ht="15">
      <c r="A14" s="5" t="s">
        <v>4</v>
      </c>
      <c r="B14" s="6">
        <v>9</v>
      </c>
      <c r="C14" s="6">
        <v>13</v>
      </c>
      <c r="D14" s="6">
        <v>15</v>
      </c>
      <c r="E14" s="6">
        <v>13</v>
      </c>
      <c r="F14" s="6">
        <v>11</v>
      </c>
      <c r="G14" s="6">
        <v>10</v>
      </c>
      <c r="H14" s="6">
        <v>13</v>
      </c>
      <c r="I14" s="6">
        <v>16</v>
      </c>
      <c r="J14" s="6">
        <v>9</v>
      </c>
      <c r="K14" s="6">
        <v>17</v>
      </c>
      <c r="L14" s="6">
        <v>20</v>
      </c>
      <c r="M14" s="29">
        <v>15</v>
      </c>
      <c r="N14" s="29">
        <v>17</v>
      </c>
      <c r="O14" s="58">
        <f t="shared" si="0"/>
        <v>298</v>
      </c>
      <c r="P14" s="7"/>
      <c r="Q14" s="67">
        <v>281</v>
      </c>
      <c r="R14" s="41">
        <v>266</v>
      </c>
      <c r="S14" s="49">
        <v>246</v>
      </c>
    </row>
    <row r="15" spans="1:19" ht="15">
      <c r="A15" s="5" t="s">
        <v>5</v>
      </c>
      <c r="B15" s="6">
        <v>50</v>
      </c>
      <c r="C15" s="6">
        <v>30</v>
      </c>
      <c r="D15" s="6">
        <v>56</v>
      </c>
      <c r="E15" s="6">
        <v>39</v>
      </c>
      <c r="F15" s="6">
        <v>39</v>
      </c>
      <c r="G15" s="6">
        <v>45</v>
      </c>
      <c r="H15" s="6">
        <v>42</v>
      </c>
      <c r="I15" s="6">
        <v>37</v>
      </c>
      <c r="J15" s="6">
        <v>41</v>
      </c>
      <c r="K15" s="6">
        <v>46</v>
      </c>
      <c r="L15" s="6">
        <v>33</v>
      </c>
      <c r="M15" s="29">
        <v>36</v>
      </c>
      <c r="N15" s="29">
        <v>50</v>
      </c>
      <c r="O15" s="58">
        <f t="shared" si="0"/>
        <v>1360</v>
      </c>
      <c r="P15" s="7"/>
      <c r="Q15" s="67">
        <v>1310</v>
      </c>
      <c r="R15" s="41">
        <v>1274</v>
      </c>
      <c r="S15" s="49">
        <v>1241</v>
      </c>
    </row>
    <row r="16" spans="1:19" ht="15">
      <c r="A16" s="5" t="s">
        <v>6</v>
      </c>
      <c r="B16" s="6">
        <v>5</v>
      </c>
      <c r="C16" s="6">
        <v>7</v>
      </c>
      <c r="D16" s="6">
        <v>10</v>
      </c>
      <c r="E16" s="6">
        <v>23</v>
      </c>
      <c r="F16" s="6">
        <v>19</v>
      </c>
      <c r="G16" s="6">
        <v>32</v>
      </c>
      <c r="H16" s="6">
        <v>36</v>
      </c>
      <c r="I16" s="6">
        <v>37</v>
      </c>
      <c r="J16" s="6">
        <v>60</v>
      </c>
      <c r="K16" s="6">
        <v>73</v>
      </c>
      <c r="L16" s="6">
        <v>68</v>
      </c>
      <c r="M16" s="29">
        <v>44</v>
      </c>
      <c r="N16" s="29">
        <v>56</v>
      </c>
      <c r="O16" s="58">
        <f t="shared" si="0"/>
        <v>515</v>
      </c>
      <c r="P16" s="7"/>
      <c r="Q16" s="67">
        <v>459</v>
      </c>
      <c r="R16" s="41">
        <v>415</v>
      </c>
      <c r="S16" s="49">
        <v>347</v>
      </c>
    </row>
    <row r="17" spans="1:19" ht="15">
      <c r="A17" s="5" t="s">
        <v>191</v>
      </c>
      <c r="B17" s="6"/>
      <c r="C17" s="6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33" t="s">
        <v>94</v>
      </c>
      <c r="N17" s="33">
        <v>5</v>
      </c>
      <c r="O17" s="58">
        <f t="shared" si="0"/>
        <v>6</v>
      </c>
      <c r="P17" s="7"/>
      <c r="Q17" s="67">
        <v>1</v>
      </c>
      <c r="R17" s="41">
        <v>0</v>
      </c>
      <c r="S17" s="49">
        <v>0</v>
      </c>
    </row>
    <row r="18" spans="1:19" ht="15">
      <c r="A18" s="5" t="s">
        <v>7</v>
      </c>
      <c r="B18" s="6">
        <v>49</v>
      </c>
      <c r="C18" s="6">
        <v>50</v>
      </c>
      <c r="D18" s="6">
        <v>49</v>
      </c>
      <c r="E18" s="6">
        <v>36</v>
      </c>
      <c r="F18" s="6">
        <v>19</v>
      </c>
      <c r="G18" s="6">
        <v>28</v>
      </c>
      <c r="H18" s="6">
        <v>33</v>
      </c>
      <c r="I18" s="6">
        <v>40</v>
      </c>
      <c r="J18" s="6">
        <v>37</v>
      </c>
      <c r="K18" s="6">
        <v>37</v>
      </c>
      <c r="L18" s="6">
        <v>47</v>
      </c>
      <c r="M18" s="29">
        <v>45</v>
      </c>
      <c r="N18" s="29">
        <v>46</v>
      </c>
      <c r="O18" s="58">
        <f t="shared" si="0"/>
        <v>1182</v>
      </c>
      <c r="P18" s="7"/>
      <c r="Q18" s="67">
        <v>1136</v>
      </c>
      <c r="R18" s="41">
        <v>1091</v>
      </c>
      <c r="S18" s="49">
        <v>1044</v>
      </c>
    </row>
    <row r="19" spans="1:19" ht="15">
      <c r="A19" s="5" t="s">
        <v>8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9">
        <v>0</v>
      </c>
      <c r="N19" s="29">
        <v>0</v>
      </c>
      <c r="O19" s="58">
        <f t="shared" si="0"/>
        <v>4658</v>
      </c>
      <c r="P19" s="7"/>
      <c r="Q19" s="67">
        <v>4658</v>
      </c>
      <c r="R19" s="41">
        <v>4658</v>
      </c>
      <c r="S19" s="49">
        <v>4658</v>
      </c>
    </row>
    <row r="20" spans="1:19" ht="15">
      <c r="A20" s="5" t="s">
        <v>9</v>
      </c>
      <c r="B20" s="6">
        <v>17</v>
      </c>
      <c r="C20" s="6">
        <v>20</v>
      </c>
      <c r="D20" s="6">
        <v>21</v>
      </c>
      <c r="E20" s="6">
        <v>17</v>
      </c>
      <c r="F20" s="6">
        <v>17</v>
      </c>
      <c r="G20" s="6">
        <v>13</v>
      </c>
      <c r="H20" s="6">
        <v>7</v>
      </c>
      <c r="I20" s="6">
        <v>12</v>
      </c>
      <c r="J20" s="6">
        <v>9</v>
      </c>
      <c r="K20" s="6">
        <v>8</v>
      </c>
      <c r="L20" s="6">
        <v>15</v>
      </c>
      <c r="M20" s="29">
        <v>17</v>
      </c>
      <c r="N20" s="29">
        <v>20</v>
      </c>
      <c r="O20" s="58">
        <f t="shared" si="0"/>
        <v>429</v>
      </c>
      <c r="P20" s="7"/>
      <c r="Q20" s="67">
        <v>409</v>
      </c>
      <c r="R20" s="41">
        <v>392</v>
      </c>
      <c r="S20" s="49">
        <v>377</v>
      </c>
    </row>
    <row r="21" spans="1:19" ht="15">
      <c r="A21" s="5" t="s">
        <v>10</v>
      </c>
      <c r="B21" s="8" t="s">
        <v>88</v>
      </c>
      <c r="C21" s="6">
        <v>22</v>
      </c>
      <c r="D21" s="6">
        <v>81</v>
      </c>
      <c r="E21" s="6">
        <v>79</v>
      </c>
      <c r="F21" s="6">
        <v>96</v>
      </c>
      <c r="G21" s="6">
        <v>122</v>
      </c>
      <c r="H21" s="6">
        <v>133</v>
      </c>
      <c r="I21" s="6">
        <v>140</v>
      </c>
      <c r="J21" s="6">
        <v>137</v>
      </c>
      <c r="K21" s="6">
        <v>153</v>
      </c>
      <c r="L21" s="6">
        <v>174</v>
      </c>
      <c r="M21" s="29">
        <v>224</v>
      </c>
      <c r="N21" s="29">
        <v>243</v>
      </c>
      <c r="O21" s="58">
        <f t="shared" si="0"/>
        <v>1607</v>
      </c>
      <c r="P21" s="7"/>
      <c r="Q21" s="67">
        <v>1364</v>
      </c>
      <c r="R21" s="41">
        <v>1140</v>
      </c>
      <c r="S21" s="49">
        <v>966</v>
      </c>
    </row>
    <row r="22" spans="1:19" ht="15">
      <c r="A22" s="5" t="s">
        <v>11</v>
      </c>
      <c r="B22" s="6">
        <v>35</v>
      </c>
      <c r="C22" s="6">
        <v>30</v>
      </c>
      <c r="D22" s="6">
        <v>27</v>
      </c>
      <c r="E22" s="6">
        <v>30</v>
      </c>
      <c r="F22" s="6">
        <v>35</v>
      </c>
      <c r="G22" s="6">
        <v>35</v>
      </c>
      <c r="H22" s="6">
        <v>46</v>
      </c>
      <c r="I22" s="6">
        <v>28</v>
      </c>
      <c r="J22" s="6">
        <v>28</v>
      </c>
      <c r="K22" s="6">
        <v>19</v>
      </c>
      <c r="L22" s="6">
        <v>14</v>
      </c>
      <c r="M22" s="29">
        <v>12</v>
      </c>
      <c r="N22" s="29">
        <v>12</v>
      </c>
      <c r="O22" s="58">
        <f t="shared" si="0"/>
        <v>644</v>
      </c>
      <c r="P22" s="7"/>
      <c r="Q22" s="67">
        <v>632</v>
      </c>
      <c r="R22" s="41">
        <v>620</v>
      </c>
      <c r="S22" s="49">
        <v>606</v>
      </c>
    </row>
    <row r="23" spans="1:19" ht="15">
      <c r="A23" s="5" t="s">
        <v>12</v>
      </c>
      <c r="B23" s="8" t="s">
        <v>90</v>
      </c>
      <c r="C23" s="6">
        <v>22</v>
      </c>
      <c r="D23" s="6">
        <v>61</v>
      </c>
      <c r="E23" s="6">
        <v>60</v>
      </c>
      <c r="F23" s="6">
        <v>68</v>
      </c>
      <c r="G23" s="6">
        <v>89</v>
      </c>
      <c r="H23" s="6">
        <v>79</v>
      </c>
      <c r="I23" s="6">
        <v>89</v>
      </c>
      <c r="J23" s="6">
        <v>94</v>
      </c>
      <c r="K23" s="6">
        <v>89</v>
      </c>
      <c r="L23" s="6">
        <v>124</v>
      </c>
      <c r="M23" s="29">
        <v>122</v>
      </c>
      <c r="N23" s="29">
        <v>120</v>
      </c>
      <c r="O23" s="58">
        <f t="shared" si="0"/>
        <v>1025</v>
      </c>
      <c r="P23" s="7"/>
      <c r="Q23" s="67">
        <v>905</v>
      </c>
      <c r="R23" s="41">
        <v>783</v>
      </c>
      <c r="S23" s="49">
        <v>659</v>
      </c>
    </row>
    <row r="24" spans="1:19" ht="15">
      <c r="A24" s="5" t="s">
        <v>36</v>
      </c>
      <c r="B24" s="6"/>
      <c r="C24" s="8" t="s">
        <v>104</v>
      </c>
      <c r="D24" s="6">
        <v>3</v>
      </c>
      <c r="E24" s="6">
        <v>6</v>
      </c>
      <c r="F24" s="6">
        <v>9</v>
      </c>
      <c r="G24" s="6">
        <v>4</v>
      </c>
      <c r="H24" s="6">
        <v>11</v>
      </c>
      <c r="I24" s="6">
        <v>5</v>
      </c>
      <c r="J24" s="6">
        <v>10</v>
      </c>
      <c r="K24" s="6">
        <v>7</v>
      </c>
      <c r="L24" s="6">
        <v>6</v>
      </c>
      <c r="M24" s="29">
        <v>19</v>
      </c>
      <c r="N24" s="29">
        <v>8</v>
      </c>
      <c r="O24" s="58">
        <f t="shared" si="0"/>
        <v>88</v>
      </c>
      <c r="P24" s="7"/>
      <c r="Q24" s="67">
        <v>80</v>
      </c>
      <c r="R24" s="41">
        <v>61</v>
      </c>
      <c r="S24" s="49">
        <v>55</v>
      </c>
    </row>
    <row r="25" spans="1:19" ht="15">
      <c r="A25" s="5" t="s">
        <v>115</v>
      </c>
      <c r="B25" s="6"/>
      <c r="C25" s="9" t="s">
        <v>104</v>
      </c>
      <c r="D25" s="9" t="s">
        <v>119</v>
      </c>
      <c r="E25" s="9" t="s">
        <v>118</v>
      </c>
      <c r="F25" s="6">
        <v>2</v>
      </c>
      <c r="G25" s="6">
        <v>4</v>
      </c>
      <c r="H25" s="6">
        <v>1</v>
      </c>
      <c r="I25" s="6">
        <v>2</v>
      </c>
      <c r="J25" s="6">
        <v>1</v>
      </c>
      <c r="K25" s="6">
        <v>0</v>
      </c>
      <c r="L25" s="6">
        <v>0</v>
      </c>
      <c r="M25" s="29">
        <v>3</v>
      </c>
      <c r="N25" s="29">
        <v>3</v>
      </c>
      <c r="O25" s="58">
        <f t="shared" si="0"/>
        <v>18</v>
      </c>
      <c r="P25" s="7"/>
      <c r="Q25" s="67">
        <v>15</v>
      </c>
      <c r="R25" s="41">
        <v>12</v>
      </c>
      <c r="S25" s="49">
        <v>12</v>
      </c>
    </row>
    <row r="26" spans="1:19" ht="15">
      <c r="A26" s="5" t="s">
        <v>13</v>
      </c>
      <c r="B26" s="6">
        <v>5</v>
      </c>
      <c r="C26" s="6">
        <v>9</v>
      </c>
      <c r="D26" s="6">
        <v>5</v>
      </c>
      <c r="E26" s="6">
        <v>5</v>
      </c>
      <c r="F26" s="6">
        <v>4</v>
      </c>
      <c r="G26" s="6">
        <v>4</v>
      </c>
      <c r="H26" s="6">
        <v>10</v>
      </c>
      <c r="I26" s="6">
        <v>9</v>
      </c>
      <c r="J26" s="6">
        <v>9</v>
      </c>
      <c r="K26" s="6">
        <v>9</v>
      </c>
      <c r="L26" s="6">
        <v>5</v>
      </c>
      <c r="M26" s="29">
        <v>7</v>
      </c>
      <c r="N26" s="29">
        <v>7</v>
      </c>
      <c r="O26" s="58">
        <f t="shared" si="0"/>
        <v>266</v>
      </c>
      <c r="P26" s="7"/>
      <c r="Q26" s="67">
        <v>259</v>
      </c>
      <c r="R26" s="41">
        <v>252</v>
      </c>
      <c r="S26" s="49">
        <v>247</v>
      </c>
    </row>
    <row r="27" spans="1:19" ht="15">
      <c r="A27" s="5" t="s">
        <v>14</v>
      </c>
      <c r="B27" s="6">
        <v>41</v>
      </c>
      <c r="C27" s="6">
        <v>43</v>
      </c>
      <c r="D27" s="6">
        <v>32</v>
      </c>
      <c r="E27" s="6">
        <v>21</v>
      </c>
      <c r="F27" s="6">
        <v>14</v>
      </c>
      <c r="G27" s="6">
        <v>22</v>
      </c>
      <c r="H27" s="6">
        <v>3</v>
      </c>
      <c r="I27" s="6">
        <v>0</v>
      </c>
      <c r="J27" s="6">
        <v>0</v>
      </c>
      <c r="K27" s="6">
        <v>0</v>
      </c>
      <c r="L27" s="6">
        <v>0</v>
      </c>
      <c r="M27" s="29">
        <v>0</v>
      </c>
      <c r="N27" s="29">
        <v>0</v>
      </c>
      <c r="O27" s="58">
        <f t="shared" si="0"/>
        <v>959</v>
      </c>
      <c r="P27" s="7"/>
      <c r="Q27" s="67">
        <v>959</v>
      </c>
      <c r="R27" s="41">
        <v>959</v>
      </c>
      <c r="S27" s="49">
        <v>959</v>
      </c>
    </row>
    <row r="28" spans="1:19" ht="15">
      <c r="A28" s="5" t="s">
        <v>15</v>
      </c>
      <c r="B28" s="6">
        <v>202</v>
      </c>
      <c r="C28" s="6">
        <v>196</v>
      </c>
      <c r="D28" s="6">
        <v>209</v>
      </c>
      <c r="E28" s="6">
        <v>192</v>
      </c>
      <c r="F28" s="6">
        <v>189</v>
      </c>
      <c r="G28" s="6">
        <v>179</v>
      </c>
      <c r="H28" s="6">
        <v>173</v>
      </c>
      <c r="I28" s="6">
        <v>189</v>
      </c>
      <c r="J28" s="6">
        <v>197</v>
      </c>
      <c r="K28" s="6">
        <v>209</v>
      </c>
      <c r="L28" s="6">
        <v>238</v>
      </c>
      <c r="M28" s="29">
        <v>255</v>
      </c>
      <c r="N28" s="29">
        <v>295</v>
      </c>
      <c r="O28" s="58">
        <f t="shared" si="0"/>
        <v>4385</v>
      </c>
      <c r="P28" s="7"/>
      <c r="Q28" s="67">
        <v>4090</v>
      </c>
      <c r="R28" s="41">
        <v>3835</v>
      </c>
      <c r="S28" s="49">
        <v>3597</v>
      </c>
    </row>
    <row r="29" spans="1:19" ht="15">
      <c r="A29" s="5" t="s">
        <v>16</v>
      </c>
      <c r="B29" s="6">
        <v>128</v>
      </c>
      <c r="C29" s="6">
        <v>114</v>
      </c>
      <c r="D29" s="6">
        <v>122</v>
      </c>
      <c r="E29" s="6">
        <v>98</v>
      </c>
      <c r="F29" s="6">
        <v>73</v>
      </c>
      <c r="G29" s="6">
        <v>84</v>
      </c>
      <c r="H29" s="6">
        <v>82</v>
      </c>
      <c r="I29" s="6">
        <v>76</v>
      </c>
      <c r="J29" s="6">
        <v>61</v>
      </c>
      <c r="K29" s="6">
        <v>89</v>
      </c>
      <c r="L29" s="6">
        <v>102</v>
      </c>
      <c r="M29" s="29">
        <v>88</v>
      </c>
      <c r="N29" s="29">
        <v>89</v>
      </c>
      <c r="O29" s="58">
        <f t="shared" si="0"/>
        <v>3733</v>
      </c>
      <c r="P29" s="7"/>
      <c r="Q29" s="67">
        <v>3644</v>
      </c>
      <c r="R29" s="41">
        <v>3556</v>
      </c>
      <c r="S29" s="49">
        <v>3454</v>
      </c>
    </row>
    <row r="30" spans="1:19" ht="15">
      <c r="A30" s="5" t="s">
        <v>17</v>
      </c>
      <c r="B30" s="6">
        <v>5</v>
      </c>
      <c r="C30" s="6">
        <v>5</v>
      </c>
      <c r="D30" s="6">
        <v>11</v>
      </c>
      <c r="E30" s="6">
        <v>3</v>
      </c>
      <c r="F30" s="6">
        <v>2</v>
      </c>
      <c r="G30" s="6">
        <v>7</v>
      </c>
      <c r="H30" s="6">
        <v>4</v>
      </c>
      <c r="I30" s="6">
        <v>4</v>
      </c>
      <c r="J30" s="6">
        <v>8</v>
      </c>
      <c r="K30" s="6">
        <v>3</v>
      </c>
      <c r="L30" s="6">
        <v>6</v>
      </c>
      <c r="M30" s="29">
        <v>5</v>
      </c>
      <c r="N30" s="29">
        <v>6</v>
      </c>
      <c r="O30" s="58">
        <f t="shared" si="0"/>
        <v>202</v>
      </c>
      <c r="P30" s="7"/>
      <c r="Q30" s="67">
        <v>196</v>
      </c>
      <c r="R30" s="41">
        <v>191</v>
      </c>
      <c r="S30" s="49">
        <v>185</v>
      </c>
    </row>
    <row r="31" spans="1:19" ht="15">
      <c r="A31" s="5" t="s">
        <v>18</v>
      </c>
      <c r="B31" s="6">
        <v>8</v>
      </c>
      <c r="C31" s="6">
        <v>11</v>
      </c>
      <c r="D31" s="6">
        <v>8</v>
      </c>
      <c r="E31" s="6">
        <v>6</v>
      </c>
      <c r="F31" s="6">
        <v>7</v>
      </c>
      <c r="G31" s="6">
        <v>9</v>
      </c>
      <c r="H31" s="6">
        <v>5</v>
      </c>
      <c r="I31" s="6">
        <v>3</v>
      </c>
      <c r="J31" s="6">
        <v>7</v>
      </c>
      <c r="K31" s="6">
        <v>6</v>
      </c>
      <c r="L31" s="6">
        <v>8</v>
      </c>
      <c r="M31" s="29">
        <v>6</v>
      </c>
      <c r="N31" s="29">
        <v>6</v>
      </c>
      <c r="O31" s="58">
        <f t="shared" si="0"/>
        <v>429</v>
      </c>
      <c r="P31" s="7"/>
      <c r="Q31" s="67">
        <v>423</v>
      </c>
      <c r="R31" s="41">
        <v>417</v>
      </c>
      <c r="S31" s="49">
        <v>409</v>
      </c>
    </row>
    <row r="32" spans="1:19" ht="15">
      <c r="A32" s="5" t="s">
        <v>19</v>
      </c>
      <c r="B32" s="6">
        <v>7</v>
      </c>
      <c r="C32" s="6">
        <v>3</v>
      </c>
      <c r="D32" s="6">
        <v>6</v>
      </c>
      <c r="E32" s="6">
        <v>7</v>
      </c>
      <c r="F32" s="6">
        <v>3</v>
      </c>
      <c r="G32" s="6">
        <v>8</v>
      </c>
      <c r="H32" s="6">
        <v>5</v>
      </c>
      <c r="I32" s="6">
        <v>3</v>
      </c>
      <c r="J32" s="6">
        <v>0</v>
      </c>
      <c r="K32" s="6">
        <v>2</v>
      </c>
      <c r="L32" s="6">
        <v>5</v>
      </c>
      <c r="M32" s="29">
        <v>7</v>
      </c>
      <c r="N32" s="29">
        <v>7</v>
      </c>
      <c r="O32" s="58">
        <f t="shared" si="0"/>
        <v>123</v>
      </c>
      <c r="P32" s="7"/>
      <c r="Q32" s="67">
        <v>116</v>
      </c>
      <c r="R32" s="41">
        <v>109</v>
      </c>
      <c r="S32" s="49">
        <v>104</v>
      </c>
    </row>
    <row r="33" spans="1:19" ht="15">
      <c r="A33" s="5" t="s">
        <v>20</v>
      </c>
      <c r="B33" s="6">
        <v>84</v>
      </c>
      <c r="C33" s="6">
        <v>86</v>
      </c>
      <c r="D33" s="6">
        <v>75</v>
      </c>
      <c r="E33" s="6">
        <v>77</v>
      </c>
      <c r="F33" s="6">
        <v>67</v>
      </c>
      <c r="G33" s="6">
        <v>84</v>
      </c>
      <c r="H33" s="6">
        <v>81</v>
      </c>
      <c r="I33" s="6">
        <v>109</v>
      </c>
      <c r="J33" s="6">
        <v>98</v>
      </c>
      <c r="K33" s="6">
        <v>106</v>
      </c>
      <c r="L33" s="6">
        <v>100</v>
      </c>
      <c r="M33" s="29">
        <v>109</v>
      </c>
      <c r="N33" s="29">
        <v>133</v>
      </c>
      <c r="O33" s="58">
        <f t="shared" si="0"/>
        <v>2932</v>
      </c>
      <c r="P33" s="7"/>
      <c r="Q33" s="67">
        <v>2799</v>
      </c>
      <c r="R33" s="41">
        <v>2690</v>
      </c>
      <c r="S33" s="49">
        <v>2590</v>
      </c>
    </row>
    <row r="34" spans="1:19" ht="15">
      <c r="A34" s="5" t="s">
        <v>21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29">
        <v>0</v>
      </c>
      <c r="N34" s="29">
        <v>0</v>
      </c>
      <c r="O34" s="58">
        <f t="shared" si="0"/>
        <v>726</v>
      </c>
      <c r="P34" s="7"/>
      <c r="Q34" s="67">
        <v>726</v>
      </c>
      <c r="R34" s="41">
        <v>726</v>
      </c>
      <c r="S34" s="49">
        <v>726</v>
      </c>
    </row>
    <row r="35" spans="1:19" ht="15">
      <c r="A35" s="5" t="s">
        <v>196</v>
      </c>
      <c r="B35" s="6"/>
      <c r="C35" s="6"/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29">
        <v>0</v>
      </c>
      <c r="N35" s="69" t="s">
        <v>94</v>
      </c>
      <c r="O35" s="58">
        <v>1</v>
      </c>
      <c r="P35" s="7"/>
      <c r="Q35" s="67">
        <v>0</v>
      </c>
      <c r="S35" s="49"/>
    </row>
    <row r="36" spans="1:19" ht="15">
      <c r="A36" s="5" t="s">
        <v>128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9" t="s">
        <v>110</v>
      </c>
      <c r="I36" s="6">
        <v>4</v>
      </c>
      <c r="J36" s="6">
        <v>27</v>
      </c>
      <c r="K36" s="6">
        <v>18</v>
      </c>
      <c r="L36" s="6">
        <v>25</v>
      </c>
      <c r="M36" s="29">
        <v>25</v>
      </c>
      <c r="N36" s="29">
        <v>26</v>
      </c>
      <c r="O36" s="58">
        <f t="shared" si="0"/>
        <v>129</v>
      </c>
      <c r="P36" s="7"/>
      <c r="Q36" s="67">
        <v>103</v>
      </c>
      <c r="R36" s="41">
        <v>78</v>
      </c>
      <c r="S36" s="49">
        <v>53</v>
      </c>
    </row>
    <row r="37" spans="1:19" ht="15">
      <c r="A37" s="5" t="s">
        <v>152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9">
        <v>0</v>
      </c>
      <c r="I37" s="6">
        <v>0</v>
      </c>
      <c r="J37" s="6">
        <v>0</v>
      </c>
      <c r="K37" s="9" t="s">
        <v>104</v>
      </c>
      <c r="L37" s="6">
        <v>1</v>
      </c>
      <c r="M37" s="29">
        <v>5</v>
      </c>
      <c r="N37" s="29">
        <v>4</v>
      </c>
      <c r="O37" s="58">
        <f t="shared" si="0"/>
        <v>10</v>
      </c>
      <c r="P37" s="7"/>
      <c r="Q37" s="67">
        <v>6</v>
      </c>
      <c r="R37" s="41">
        <v>1</v>
      </c>
      <c r="S37" s="49"/>
    </row>
    <row r="38" spans="1:19" ht="15">
      <c r="A38" s="5" t="s">
        <v>22</v>
      </c>
      <c r="B38" s="6">
        <v>22</v>
      </c>
      <c r="C38" s="6">
        <v>14</v>
      </c>
      <c r="D38" s="6">
        <v>16</v>
      </c>
      <c r="E38" s="6">
        <v>21</v>
      </c>
      <c r="F38" s="6">
        <v>11</v>
      </c>
      <c r="G38" s="6">
        <v>17</v>
      </c>
      <c r="H38" s="6">
        <v>10</v>
      </c>
      <c r="I38" s="6">
        <v>15</v>
      </c>
      <c r="J38" s="6">
        <v>29</v>
      </c>
      <c r="K38" s="6">
        <v>18</v>
      </c>
      <c r="L38" s="6">
        <v>24</v>
      </c>
      <c r="M38" s="29">
        <v>38</v>
      </c>
      <c r="N38" s="29">
        <v>39</v>
      </c>
      <c r="O38" s="58">
        <f t="shared" si="0"/>
        <v>849</v>
      </c>
      <c r="P38" s="7"/>
      <c r="Q38" s="67">
        <v>810</v>
      </c>
      <c r="R38" s="41">
        <v>772</v>
      </c>
      <c r="S38" s="49">
        <v>748</v>
      </c>
    </row>
    <row r="39" spans="1:19" ht="15">
      <c r="A39" s="5" t="s">
        <v>195</v>
      </c>
      <c r="B39" s="6">
        <v>22</v>
      </c>
      <c r="C39" s="6">
        <v>14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29">
        <v>0</v>
      </c>
      <c r="N39" s="69" t="s">
        <v>141</v>
      </c>
      <c r="O39" s="58">
        <f>2+Q39</f>
        <v>2</v>
      </c>
      <c r="P39" s="7"/>
      <c r="Q39" s="67">
        <v>0</v>
      </c>
      <c r="R39" s="41">
        <v>0</v>
      </c>
      <c r="S39" s="49">
        <v>0</v>
      </c>
    </row>
    <row r="40" spans="1:19" ht="15">
      <c r="A40" s="5" t="s">
        <v>23</v>
      </c>
      <c r="B40" s="6"/>
      <c r="C40" s="6"/>
      <c r="D40" s="40" t="s">
        <v>105</v>
      </c>
      <c r="E40" s="40">
        <v>0</v>
      </c>
      <c r="F40" s="6">
        <v>0</v>
      </c>
      <c r="G40" s="6">
        <v>0</v>
      </c>
      <c r="H40" s="6">
        <v>0</v>
      </c>
      <c r="I40" s="6">
        <v>0</v>
      </c>
      <c r="J40" s="6">
        <v>4</v>
      </c>
      <c r="K40" s="6">
        <v>2</v>
      </c>
      <c r="L40" s="6">
        <v>3</v>
      </c>
      <c r="M40" s="29">
        <v>3</v>
      </c>
      <c r="N40" s="29">
        <v>5</v>
      </c>
      <c r="O40" s="58">
        <f t="shared" si="0"/>
        <v>39</v>
      </c>
      <c r="P40" s="7"/>
      <c r="Q40" s="67">
        <v>34</v>
      </c>
      <c r="R40" s="41">
        <v>31</v>
      </c>
      <c r="S40" s="49">
        <v>28</v>
      </c>
    </row>
    <row r="41" spans="1:19" ht="15">
      <c r="A41" s="5" t="s">
        <v>24</v>
      </c>
      <c r="B41" s="6">
        <v>3</v>
      </c>
      <c r="C41" s="6">
        <v>9</v>
      </c>
      <c r="D41" s="6">
        <v>11</v>
      </c>
      <c r="E41" s="6">
        <v>5</v>
      </c>
      <c r="F41" s="6">
        <v>8</v>
      </c>
      <c r="G41" s="6">
        <v>8</v>
      </c>
      <c r="H41" s="6">
        <v>17</v>
      </c>
      <c r="I41" s="6">
        <v>7</v>
      </c>
      <c r="J41" s="6">
        <v>6</v>
      </c>
      <c r="K41" s="6">
        <v>14</v>
      </c>
      <c r="L41" s="6">
        <v>13</v>
      </c>
      <c r="M41" s="29">
        <v>11</v>
      </c>
      <c r="N41" s="29">
        <v>13</v>
      </c>
      <c r="O41" s="58">
        <f t="shared" si="0"/>
        <v>226</v>
      </c>
      <c r="P41" s="7"/>
      <c r="Q41" s="67">
        <v>213</v>
      </c>
      <c r="R41" s="41">
        <v>202</v>
      </c>
      <c r="S41" s="49">
        <v>189</v>
      </c>
    </row>
    <row r="42" spans="1:19" ht="15">
      <c r="A42" s="5" t="s">
        <v>25</v>
      </c>
      <c r="B42" s="6">
        <v>3</v>
      </c>
      <c r="C42" s="6">
        <v>3</v>
      </c>
      <c r="D42" s="6">
        <v>4</v>
      </c>
      <c r="E42" s="6">
        <v>2</v>
      </c>
      <c r="F42" s="6">
        <v>4</v>
      </c>
      <c r="G42" s="6">
        <v>0</v>
      </c>
      <c r="H42" s="6">
        <v>3</v>
      </c>
      <c r="I42" s="6">
        <v>2</v>
      </c>
      <c r="J42" s="6">
        <v>1</v>
      </c>
      <c r="K42" s="6">
        <v>1</v>
      </c>
      <c r="L42" s="6">
        <v>1</v>
      </c>
      <c r="M42" s="29">
        <v>1</v>
      </c>
      <c r="N42" s="29">
        <v>3</v>
      </c>
      <c r="O42" s="58">
        <f t="shared" si="0"/>
        <v>55</v>
      </c>
      <c r="P42" s="7"/>
      <c r="Q42" s="67">
        <v>52</v>
      </c>
      <c r="R42" s="41">
        <v>51</v>
      </c>
      <c r="S42" s="49">
        <v>50</v>
      </c>
    </row>
    <row r="43" spans="1:19" ht="15">
      <c r="A43" s="5" t="s">
        <v>26</v>
      </c>
      <c r="B43" s="6">
        <v>85</v>
      </c>
      <c r="C43" s="6">
        <v>87</v>
      </c>
      <c r="D43" s="6">
        <v>64</v>
      </c>
      <c r="E43" s="6">
        <v>71</v>
      </c>
      <c r="F43" s="6">
        <v>63</v>
      </c>
      <c r="G43" s="6">
        <v>58</v>
      </c>
      <c r="H43" s="6">
        <v>63</v>
      </c>
      <c r="I43" s="6">
        <v>78</v>
      </c>
      <c r="J43" s="6">
        <v>92</v>
      </c>
      <c r="K43" s="6">
        <v>88</v>
      </c>
      <c r="L43" s="6">
        <v>107</v>
      </c>
      <c r="M43" s="29">
        <v>104</v>
      </c>
      <c r="N43" s="29">
        <v>103</v>
      </c>
      <c r="O43" s="58">
        <f t="shared" si="0"/>
        <v>2622</v>
      </c>
      <c r="P43" s="7"/>
      <c r="Q43" s="67">
        <v>2519</v>
      </c>
      <c r="R43" s="41">
        <v>2415</v>
      </c>
      <c r="S43" s="49">
        <v>2308</v>
      </c>
    </row>
    <row r="44" spans="1:19" ht="15">
      <c r="A44" s="5" t="s">
        <v>27</v>
      </c>
      <c r="B44" s="6">
        <v>162</v>
      </c>
      <c r="C44" s="6">
        <v>183</v>
      </c>
      <c r="D44" s="6">
        <v>179</v>
      </c>
      <c r="E44" s="6">
        <v>135</v>
      </c>
      <c r="F44" s="6">
        <v>142</v>
      </c>
      <c r="G44" s="6">
        <v>139</v>
      </c>
      <c r="H44" s="6">
        <v>155</v>
      </c>
      <c r="I44" s="6">
        <v>140</v>
      </c>
      <c r="J44" s="6">
        <v>158</v>
      </c>
      <c r="K44" s="6">
        <v>172</v>
      </c>
      <c r="L44" s="6">
        <v>185</v>
      </c>
      <c r="M44" s="29">
        <v>193</v>
      </c>
      <c r="N44" s="29">
        <v>210</v>
      </c>
      <c r="O44" s="58">
        <f t="shared" si="0"/>
        <v>5076</v>
      </c>
      <c r="P44" s="7"/>
      <c r="Q44" s="67">
        <v>4866</v>
      </c>
      <c r="R44" s="41">
        <v>4673</v>
      </c>
      <c r="S44" s="49">
        <v>4488</v>
      </c>
    </row>
    <row r="45" spans="1:19" ht="15">
      <c r="A45" s="5" t="s">
        <v>107</v>
      </c>
      <c r="B45" s="6">
        <v>3</v>
      </c>
      <c r="C45" s="6">
        <v>9</v>
      </c>
      <c r="D45" s="6">
        <v>14</v>
      </c>
      <c r="E45" s="6">
        <v>10</v>
      </c>
      <c r="F45" s="6">
        <v>10</v>
      </c>
      <c r="G45" s="6">
        <v>14</v>
      </c>
      <c r="H45" s="6">
        <v>15</v>
      </c>
      <c r="I45" s="6">
        <v>16</v>
      </c>
      <c r="J45" s="6">
        <v>12</v>
      </c>
      <c r="K45" s="6">
        <v>15</v>
      </c>
      <c r="L45" s="6">
        <v>12</v>
      </c>
      <c r="M45" s="29">
        <v>14</v>
      </c>
      <c r="N45" s="29">
        <v>14</v>
      </c>
      <c r="O45" s="58">
        <f t="shared" si="0"/>
        <v>336</v>
      </c>
      <c r="P45" s="7"/>
      <c r="Q45" s="67">
        <v>322</v>
      </c>
      <c r="R45" s="41">
        <v>308</v>
      </c>
      <c r="S45" s="49">
        <v>296</v>
      </c>
    </row>
    <row r="46" spans="1:19" ht="15">
      <c r="A46" s="5" t="s">
        <v>28</v>
      </c>
      <c r="B46" s="6">
        <v>54</v>
      </c>
      <c r="C46" s="6">
        <v>55</v>
      </c>
      <c r="D46" s="6">
        <v>67</v>
      </c>
      <c r="E46" s="6">
        <v>55</v>
      </c>
      <c r="F46" s="6">
        <v>58</v>
      </c>
      <c r="G46" s="6">
        <v>70</v>
      </c>
      <c r="H46" s="6">
        <v>71</v>
      </c>
      <c r="I46" s="6">
        <v>79</v>
      </c>
      <c r="J46" s="6">
        <v>77</v>
      </c>
      <c r="K46" s="6">
        <v>69</v>
      </c>
      <c r="L46" s="6">
        <v>65</v>
      </c>
      <c r="M46" s="29">
        <v>82</v>
      </c>
      <c r="N46" s="29">
        <v>81</v>
      </c>
      <c r="O46" s="58">
        <f t="shared" si="0"/>
        <v>2043</v>
      </c>
      <c r="P46" s="7"/>
      <c r="Q46" s="67">
        <v>1962</v>
      </c>
      <c r="R46" s="41">
        <v>1880</v>
      </c>
      <c r="S46" s="49">
        <v>1815</v>
      </c>
    </row>
    <row r="47" spans="1:19" ht="15">
      <c r="A47" s="5" t="s">
        <v>129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9" t="s">
        <v>130</v>
      </c>
      <c r="I47" s="6">
        <v>3</v>
      </c>
      <c r="J47" s="6">
        <v>2</v>
      </c>
      <c r="K47" s="6">
        <v>13</v>
      </c>
      <c r="L47" s="6">
        <v>11</v>
      </c>
      <c r="M47" s="29">
        <v>17</v>
      </c>
      <c r="N47" s="29">
        <v>31</v>
      </c>
      <c r="O47" s="58">
        <f t="shared" si="0"/>
        <v>80</v>
      </c>
      <c r="P47" s="7"/>
      <c r="Q47" s="67">
        <v>49</v>
      </c>
      <c r="R47" s="41">
        <v>32</v>
      </c>
      <c r="S47" s="49">
        <v>21</v>
      </c>
    </row>
    <row r="48" spans="1:19" ht="15">
      <c r="A48" s="5" t="s">
        <v>29</v>
      </c>
      <c r="B48" s="6">
        <v>16</v>
      </c>
      <c r="C48" s="6">
        <v>20</v>
      </c>
      <c r="D48" s="6">
        <v>7</v>
      </c>
      <c r="E48" s="6">
        <v>20</v>
      </c>
      <c r="F48" s="6">
        <v>18</v>
      </c>
      <c r="G48" s="6">
        <v>17</v>
      </c>
      <c r="H48" s="6">
        <v>18</v>
      </c>
      <c r="I48" s="6">
        <v>19</v>
      </c>
      <c r="J48" s="6">
        <v>24</v>
      </c>
      <c r="K48" s="6">
        <v>27</v>
      </c>
      <c r="L48" s="6">
        <v>19</v>
      </c>
      <c r="M48" s="29">
        <v>22</v>
      </c>
      <c r="N48" s="29">
        <v>14</v>
      </c>
      <c r="O48" s="58">
        <f t="shared" si="0"/>
        <v>412</v>
      </c>
      <c r="P48" s="7"/>
      <c r="Q48" s="67">
        <v>398</v>
      </c>
      <c r="R48" s="41">
        <v>376</v>
      </c>
      <c r="S48" s="49">
        <v>357</v>
      </c>
    </row>
    <row r="49" spans="1:19" ht="15">
      <c r="A49" s="5" t="s">
        <v>97</v>
      </c>
      <c r="B49" s="6">
        <v>0</v>
      </c>
      <c r="C49" s="8" t="s">
        <v>104</v>
      </c>
      <c r="D49" s="6">
        <v>2</v>
      </c>
      <c r="E49" s="6">
        <v>4</v>
      </c>
      <c r="F49" s="6">
        <v>9</v>
      </c>
      <c r="G49" s="6">
        <v>12</v>
      </c>
      <c r="H49" s="6">
        <v>11</v>
      </c>
      <c r="I49" s="6">
        <v>9</v>
      </c>
      <c r="J49" s="6">
        <v>13</v>
      </c>
      <c r="K49" s="6">
        <v>9</v>
      </c>
      <c r="L49" s="6">
        <v>13</v>
      </c>
      <c r="M49" s="29">
        <v>15</v>
      </c>
      <c r="N49" s="29">
        <v>12</v>
      </c>
      <c r="O49" s="58">
        <f t="shared" si="0"/>
        <v>109</v>
      </c>
      <c r="P49" s="7"/>
      <c r="Q49" s="67">
        <v>97</v>
      </c>
      <c r="R49" s="41">
        <v>82</v>
      </c>
      <c r="S49" s="49">
        <v>69</v>
      </c>
    </row>
    <row r="50" spans="1:19" ht="15">
      <c r="A50" s="5" t="s">
        <v>116</v>
      </c>
      <c r="B50" s="6">
        <v>0</v>
      </c>
      <c r="C50" s="8">
        <v>0</v>
      </c>
      <c r="D50" s="6">
        <v>0</v>
      </c>
      <c r="E50" s="6">
        <v>0</v>
      </c>
      <c r="F50" s="9" t="s">
        <v>94</v>
      </c>
      <c r="G50" s="6">
        <v>0</v>
      </c>
      <c r="H50" s="6">
        <v>0</v>
      </c>
      <c r="I50" s="6">
        <v>0</v>
      </c>
      <c r="J50" s="6">
        <v>1</v>
      </c>
      <c r="K50" s="6">
        <v>3</v>
      </c>
      <c r="L50" s="6">
        <v>0</v>
      </c>
      <c r="M50" s="29">
        <v>2</v>
      </c>
      <c r="N50" s="29">
        <v>1</v>
      </c>
      <c r="O50" s="58">
        <f t="shared" si="0"/>
        <v>8</v>
      </c>
      <c r="P50" s="7"/>
      <c r="Q50" s="67">
        <v>7</v>
      </c>
      <c r="R50" s="41">
        <v>5</v>
      </c>
      <c r="S50" s="49">
        <v>5</v>
      </c>
    </row>
    <row r="51" spans="1:244" ht="15">
      <c r="A51" s="10" t="s">
        <v>30</v>
      </c>
      <c r="B51" s="11">
        <v>1007</v>
      </c>
      <c r="C51" s="11">
        <v>1045</v>
      </c>
      <c r="D51" s="11">
        <v>1162</v>
      </c>
      <c r="E51" s="11">
        <v>1044</v>
      </c>
      <c r="F51" s="11">
        <v>1009</v>
      </c>
      <c r="G51" s="11">
        <v>1114</v>
      </c>
      <c r="H51" s="11">
        <v>1137</v>
      </c>
      <c r="I51" s="11">
        <f>SUM(I13:I50)</f>
        <v>1177</v>
      </c>
      <c r="J51" s="17">
        <v>1261</v>
      </c>
      <c r="K51" s="17">
        <f>+SUM(K13:K50)</f>
        <v>1334</v>
      </c>
      <c r="L51" s="17">
        <f>SUM(L13:L50)</f>
        <v>1456</v>
      </c>
      <c r="M51" s="23">
        <f>SUM(M13:M50)+1</f>
        <v>1561</v>
      </c>
      <c r="N51" s="23">
        <f>SUM(N13:N50)+3</f>
        <v>1688</v>
      </c>
      <c r="O51" s="59">
        <f t="shared" si="0"/>
        <v>37706</v>
      </c>
      <c r="P51" s="17"/>
      <c r="Q51" s="66">
        <v>36018</v>
      </c>
      <c r="R51" s="41">
        <v>34457</v>
      </c>
      <c r="S51" s="50">
        <v>33001</v>
      </c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</row>
    <row r="52" spans="2:19" ht="1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S52" s="48"/>
    </row>
    <row r="53" spans="1:19" ht="15">
      <c r="A53" s="5" t="s">
        <v>160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S53" s="48"/>
    </row>
    <row r="54" spans="1:19" ht="15">
      <c r="A54" s="2" t="s">
        <v>34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S54" s="48"/>
    </row>
    <row r="55" spans="1:19" ht="15">
      <c r="A55" s="5" t="s">
        <v>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29">
        <v>0</v>
      </c>
      <c r="N55" s="29">
        <v>0</v>
      </c>
      <c r="O55" s="58">
        <f aca="true" t="shared" si="1" ref="O55:O60">+N55+Q55</f>
        <v>478</v>
      </c>
      <c r="P55" s="7"/>
      <c r="Q55" s="67">
        <v>478</v>
      </c>
      <c r="R55" s="41">
        <v>478</v>
      </c>
      <c r="S55" s="49">
        <v>478</v>
      </c>
    </row>
    <row r="56" spans="1:19" ht="15">
      <c r="A56" s="5" t="s">
        <v>35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29">
        <v>0</v>
      </c>
      <c r="N56" s="29">
        <v>0</v>
      </c>
      <c r="O56" s="58">
        <f t="shared" si="1"/>
        <v>11</v>
      </c>
      <c r="P56" s="7"/>
      <c r="Q56" s="67">
        <v>11</v>
      </c>
      <c r="R56" s="41">
        <v>11</v>
      </c>
      <c r="S56" s="49">
        <v>11</v>
      </c>
    </row>
    <row r="57" spans="1:19" ht="15">
      <c r="A57" s="5" t="s">
        <v>36</v>
      </c>
      <c r="B57" s="6">
        <v>5</v>
      </c>
      <c r="C57" s="6">
        <v>4</v>
      </c>
      <c r="D57" s="6">
        <v>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29">
        <v>0</v>
      </c>
      <c r="N57" s="29">
        <v>0</v>
      </c>
      <c r="O57" s="58">
        <f t="shared" si="1"/>
        <v>93</v>
      </c>
      <c r="P57" s="7"/>
      <c r="Q57" s="67">
        <v>93</v>
      </c>
      <c r="R57" s="41">
        <v>93</v>
      </c>
      <c r="S57" s="49">
        <v>93</v>
      </c>
    </row>
    <row r="58" spans="1:19" ht="15">
      <c r="A58" s="5" t="s">
        <v>37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29">
        <v>0</v>
      </c>
      <c r="N58" s="29">
        <v>0</v>
      </c>
      <c r="O58" s="58">
        <f t="shared" si="1"/>
        <v>122</v>
      </c>
      <c r="P58" s="7"/>
      <c r="Q58" s="67">
        <v>122</v>
      </c>
      <c r="R58" s="41">
        <v>122</v>
      </c>
      <c r="S58" s="49">
        <v>122</v>
      </c>
    </row>
    <row r="59" spans="1:19" ht="15">
      <c r="A59" s="5" t="s">
        <v>38</v>
      </c>
      <c r="B59" s="6">
        <v>8</v>
      </c>
      <c r="C59" s="6">
        <v>8</v>
      </c>
      <c r="D59" s="6">
        <v>7</v>
      </c>
      <c r="E59" s="6">
        <v>2</v>
      </c>
      <c r="F59" s="6">
        <v>6</v>
      </c>
      <c r="G59" s="6">
        <v>0</v>
      </c>
      <c r="H59" s="6">
        <v>1</v>
      </c>
      <c r="I59" s="6">
        <v>0</v>
      </c>
      <c r="J59" s="6">
        <v>0</v>
      </c>
      <c r="K59" s="6">
        <v>0</v>
      </c>
      <c r="L59" s="6">
        <v>0</v>
      </c>
      <c r="M59" s="29">
        <v>0</v>
      </c>
      <c r="N59" s="29">
        <v>0</v>
      </c>
      <c r="O59" s="58">
        <f t="shared" si="1"/>
        <v>202</v>
      </c>
      <c r="P59" s="7"/>
      <c r="Q59" s="67">
        <v>202</v>
      </c>
      <c r="R59" s="41">
        <v>202</v>
      </c>
      <c r="S59" s="49">
        <v>202</v>
      </c>
    </row>
    <row r="60" spans="1:244" ht="15">
      <c r="A60" s="10" t="s">
        <v>39</v>
      </c>
      <c r="B60" s="11">
        <v>13</v>
      </c>
      <c r="C60" s="11">
        <v>12</v>
      </c>
      <c r="D60" s="11">
        <v>11</v>
      </c>
      <c r="E60" s="11">
        <v>2</v>
      </c>
      <c r="F60" s="11">
        <v>6</v>
      </c>
      <c r="G60" s="11">
        <v>0</v>
      </c>
      <c r="H60" s="11">
        <v>1</v>
      </c>
      <c r="I60" s="11">
        <v>0</v>
      </c>
      <c r="J60" s="11">
        <v>0</v>
      </c>
      <c r="K60" s="11">
        <v>0</v>
      </c>
      <c r="L60" s="11">
        <v>0</v>
      </c>
      <c r="M60" s="23">
        <v>0</v>
      </c>
      <c r="N60" s="23">
        <v>0</v>
      </c>
      <c r="O60" s="59">
        <f t="shared" si="1"/>
        <v>906</v>
      </c>
      <c r="P60" s="17"/>
      <c r="Q60" s="66">
        <v>906</v>
      </c>
      <c r="R60" s="41">
        <v>906</v>
      </c>
      <c r="S60" s="50">
        <v>906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</row>
    <row r="61" spans="1:244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3"/>
      <c r="N61" s="23"/>
      <c r="O61" s="60"/>
      <c r="P61" s="37"/>
      <c r="Q61" s="66"/>
      <c r="S61" s="5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</row>
    <row r="62" spans="2:19" ht="1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29"/>
      <c r="N62" s="29"/>
      <c r="P62" s="38"/>
      <c r="Q62" s="67"/>
      <c r="S62" s="48"/>
    </row>
    <row r="63" spans="1:19" s="12" customFormat="1" ht="15">
      <c r="A63" s="2" t="s">
        <v>187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31">
        <v>0</v>
      </c>
      <c r="N63" s="31">
        <v>0</v>
      </c>
      <c r="O63" s="61">
        <f>+N63+Q63</f>
        <v>1511</v>
      </c>
      <c r="P63" s="43"/>
      <c r="Q63" s="67">
        <v>1511</v>
      </c>
      <c r="R63" s="41">
        <v>1511</v>
      </c>
      <c r="S63" s="51">
        <v>1511</v>
      </c>
    </row>
    <row r="64" spans="13:19" ht="15">
      <c r="M64" s="29"/>
      <c r="N64" s="29"/>
      <c r="O64" s="61"/>
      <c r="P64" s="43"/>
      <c r="Q64" s="67"/>
      <c r="S64" s="48"/>
    </row>
    <row r="65" spans="1:19" s="12" customFormat="1" ht="15">
      <c r="A65" s="2" t="s">
        <v>40</v>
      </c>
      <c r="B65" s="13">
        <v>36</v>
      </c>
      <c r="C65" s="13">
        <v>46</v>
      </c>
      <c r="D65" s="13">
        <v>52</v>
      </c>
      <c r="E65" s="13">
        <v>48</v>
      </c>
      <c r="F65" s="13">
        <v>36</v>
      </c>
      <c r="G65" s="13">
        <v>40</v>
      </c>
      <c r="H65" s="13">
        <v>35</v>
      </c>
      <c r="I65" s="13">
        <v>41</v>
      </c>
      <c r="J65" s="13">
        <v>31</v>
      </c>
      <c r="K65" s="13">
        <v>38</v>
      </c>
      <c r="L65" s="13">
        <v>29</v>
      </c>
      <c r="M65" s="31">
        <v>35</v>
      </c>
      <c r="N65" s="31">
        <v>35</v>
      </c>
      <c r="O65" s="61">
        <f>+N65+Q65</f>
        <v>600</v>
      </c>
      <c r="P65" s="43"/>
      <c r="Q65" s="67">
        <v>565</v>
      </c>
      <c r="R65" s="41">
        <v>530</v>
      </c>
      <c r="S65" s="51">
        <v>501</v>
      </c>
    </row>
    <row r="66" spans="13:19" ht="15">
      <c r="M66" s="29"/>
      <c r="N66" s="29"/>
      <c r="O66" s="61"/>
      <c r="P66" s="43"/>
      <c r="Q66" s="67"/>
      <c r="S66" s="48"/>
    </row>
    <row r="67" spans="1:19" s="12" customFormat="1" ht="15">
      <c r="A67" s="2" t="s">
        <v>41</v>
      </c>
      <c r="B67" s="13">
        <v>2</v>
      </c>
      <c r="C67" s="13">
        <v>9</v>
      </c>
      <c r="D67" s="13">
        <v>4</v>
      </c>
      <c r="E67" s="13">
        <v>10</v>
      </c>
      <c r="F67" s="13">
        <v>6</v>
      </c>
      <c r="G67" s="13">
        <v>8</v>
      </c>
      <c r="H67" s="13">
        <v>9</v>
      </c>
      <c r="I67" s="13">
        <v>8</v>
      </c>
      <c r="J67" s="13">
        <v>4</v>
      </c>
      <c r="K67" s="13">
        <v>8</v>
      </c>
      <c r="L67" s="13">
        <v>5</v>
      </c>
      <c r="M67" s="31">
        <v>6</v>
      </c>
      <c r="N67" s="31">
        <v>10</v>
      </c>
      <c r="O67" s="61">
        <f>+N67+Q67</f>
        <v>97</v>
      </c>
      <c r="P67" s="43"/>
      <c r="Q67" s="67">
        <v>87</v>
      </c>
      <c r="R67" s="41">
        <v>81</v>
      </c>
      <c r="S67" s="51">
        <v>76</v>
      </c>
    </row>
    <row r="68" ht="15">
      <c r="S68" s="48"/>
    </row>
    <row r="69" spans="1:19" ht="15">
      <c r="A69" s="2" t="s">
        <v>42</v>
      </c>
      <c r="S69" s="48"/>
    </row>
    <row r="70" spans="1:19" ht="15">
      <c r="A70" s="5" t="s">
        <v>43</v>
      </c>
      <c r="B70" s="6">
        <v>108</v>
      </c>
      <c r="C70" s="6">
        <v>125</v>
      </c>
      <c r="D70" s="6">
        <v>104</v>
      </c>
      <c r="E70" s="6">
        <v>91</v>
      </c>
      <c r="F70" s="6">
        <v>83</v>
      </c>
      <c r="G70" s="6">
        <v>61</v>
      </c>
      <c r="H70" s="6">
        <v>75</v>
      </c>
      <c r="I70" s="6">
        <v>79</v>
      </c>
      <c r="J70" s="6">
        <v>99</v>
      </c>
      <c r="K70" s="6">
        <v>117</v>
      </c>
      <c r="L70" s="6">
        <v>116</v>
      </c>
      <c r="M70" s="29">
        <v>155</v>
      </c>
      <c r="N70" s="29">
        <v>145</v>
      </c>
      <c r="O70" s="58">
        <f aca="true" t="shared" si="2" ref="O70:O90">+N70+Q70</f>
        <v>3813</v>
      </c>
      <c r="P70" s="7"/>
      <c r="Q70" s="67">
        <v>3668</v>
      </c>
      <c r="R70" s="41">
        <v>3513</v>
      </c>
      <c r="S70" s="49">
        <v>3397</v>
      </c>
    </row>
    <row r="71" spans="1:19" ht="15">
      <c r="A71" s="5" t="s">
        <v>137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 t="s">
        <v>138</v>
      </c>
      <c r="J71" s="6">
        <v>5</v>
      </c>
      <c r="K71" s="6">
        <v>8</v>
      </c>
      <c r="L71" s="6">
        <v>8</v>
      </c>
      <c r="M71" s="29">
        <v>3</v>
      </c>
      <c r="N71" s="29">
        <v>14</v>
      </c>
      <c r="O71" s="58">
        <f t="shared" si="2"/>
        <v>44</v>
      </c>
      <c r="P71" s="7"/>
      <c r="Q71" s="67">
        <v>30</v>
      </c>
      <c r="R71" s="41">
        <v>27</v>
      </c>
      <c r="S71" s="49">
        <v>19</v>
      </c>
    </row>
    <row r="72" spans="1:19" ht="15">
      <c r="A72" s="5" t="s">
        <v>7</v>
      </c>
      <c r="B72" s="6">
        <v>46</v>
      </c>
      <c r="C72" s="6">
        <v>50</v>
      </c>
      <c r="D72" s="6">
        <v>59</v>
      </c>
      <c r="E72" s="6">
        <v>56</v>
      </c>
      <c r="F72" s="6">
        <v>59</v>
      </c>
      <c r="G72" s="6">
        <v>52</v>
      </c>
      <c r="H72" s="6">
        <v>53</v>
      </c>
      <c r="I72" s="6">
        <v>49</v>
      </c>
      <c r="J72" s="6">
        <v>70</v>
      </c>
      <c r="K72" s="6">
        <v>64</v>
      </c>
      <c r="L72" s="6">
        <v>60</v>
      </c>
      <c r="M72" s="29">
        <v>73</v>
      </c>
      <c r="N72" s="29">
        <v>71</v>
      </c>
      <c r="O72" s="58">
        <f t="shared" si="2"/>
        <v>1505</v>
      </c>
      <c r="P72" s="7"/>
      <c r="Q72" s="67">
        <v>1434</v>
      </c>
      <c r="R72" s="41">
        <v>1361</v>
      </c>
      <c r="S72" s="49">
        <v>1301</v>
      </c>
    </row>
    <row r="73" spans="1:19" ht="15">
      <c r="A73" s="5" t="s">
        <v>9</v>
      </c>
      <c r="B73" s="6">
        <v>13</v>
      </c>
      <c r="C73" s="6">
        <v>6</v>
      </c>
      <c r="D73" s="6">
        <v>6</v>
      </c>
      <c r="E73" s="6">
        <v>14</v>
      </c>
      <c r="F73" s="6">
        <v>9</v>
      </c>
      <c r="G73" s="6">
        <v>8</v>
      </c>
      <c r="H73" s="6">
        <v>10</v>
      </c>
      <c r="I73" s="6">
        <v>8</v>
      </c>
      <c r="J73" s="6">
        <v>5</v>
      </c>
      <c r="K73" s="6">
        <v>13</v>
      </c>
      <c r="L73" s="6">
        <v>13</v>
      </c>
      <c r="M73" s="29">
        <v>7</v>
      </c>
      <c r="N73" s="29">
        <v>12</v>
      </c>
      <c r="O73" s="58">
        <f t="shared" si="2"/>
        <v>243</v>
      </c>
      <c r="P73" s="7"/>
      <c r="Q73" s="67">
        <v>231</v>
      </c>
      <c r="R73" s="41">
        <v>224</v>
      </c>
      <c r="S73" s="49">
        <v>211</v>
      </c>
    </row>
    <row r="74" spans="1:19" ht="15">
      <c r="A74" s="5" t="s">
        <v>122</v>
      </c>
      <c r="B74" s="6">
        <v>0</v>
      </c>
      <c r="C74" s="6">
        <v>0</v>
      </c>
      <c r="D74" s="6">
        <v>0</v>
      </c>
      <c r="E74" s="6">
        <v>0</v>
      </c>
      <c r="F74" s="9" t="s">
        <v>104</v>
      </c>
      <c r="G74" s="6">
        <v>4</v>
      </c>
      <c r="H74" s="6">
        <v>6</v>
      </c>
      <c r="I74" s="6">
        <v>1</v>
      </c>
      <c r="J74" s="6">
        <v>0</v>
      </c>
      <c r="K74" s="6">
        <v>0</v>
      </c>
      <c r="L74" s="6">
        <v>0</v>
      </c>
      <c r="M74" s="29">
        <v>0</v>
      </c>
      <c r="N74" s="29">
        <v>0</v>
      </c>
      <c r="O74" s="58">
        <f t="shared" si="2"/>
        <v>11</v>
      </c>
      <c r="P74" s="7"/>
      <c r="Q74" s="67">
        <v>11</v>
      </c>
      <c r="R74" s="41">
        <v>11</v>
      </c>
      <c r="S74" s="49">
        <v>11</v>
      </c>
    </row>
    <row r="75" spans="1:19" ht="15">
      <c r="A75" s="5" t="s">
        <v>11</v>
      </c>
      <c r="B75" s="6">
        <v>44</v>
      </c>
      <c r="C75" s="6">
        <v>44</v>
      </c>
      <c r="D75" s="6">
        <v>50</v>
      </c>
      <c r="E75" s="6">
        <v>43</v>
      </c>
      <c r="F75" s="6">
        <v>69</v>
      </c>
      <c r="G75" s="6">
        <v>72</v>
      </c>
      <c r="H75" s="6">
        <v>86</v>
      </c>
      <c r="I75" s="6">
        <v>88</v>
      </c>
      <c r="J75" s="6">
        <v>90</v>
      </c>
      <c r="K75" s="6">
        <v>72</v>
      </c>
      <c r="L75" s="6">
        <v>58</v>
      </c>
      <c r="M75" s="29">
        <v>51</v>
      </c>
      <c r="N75" s="29">
        <v>50</v>
      </c>
      <c r="O75" s="58">
        <f t="shared" si="2"/>
        <v>1205</v>
      </c>
      <c r="P75" s="7"/>
      <c r="Q75" s="67">
        <v>1155</v>
      </c>
      <c r="R75" s="41">
        <v>1104</v>
      </c>
      <c r="S75" s="49">
        <v>1046</v>
      </c>
    </row>
    <row r="76" spans="1:19" ht="15">
      <c r="A76" s="5" t="s">
        <v>44</v>
      </c>
      <c r="B76" s="6">
        <v>135</v>
      </c>
      <c r="C76" s="6">
        <v>113</v>
      </c>
      <c r="D76" s="6">
        <v>91</v>
      </c>
      <c r="E76" s="6">
        <v>52</v>
      </c>
      <c r="F76" s="6">
        <v>28</v>
      </c>
      <c r="G76" s="6">
        <v>9</v>
      </c>
      <c r="H76" s="6">
        <v>1</v>
      </c>
      <c r="I76" s="6">
        <v>1</v>
      </c>
      <c r="J76" s="6">
        <v>0</v>
      </c>
      <c r="K76" s="6">
        <v>0</v>
      </c>
      <c r="L76" s="6">
        <v>0</v>
      </c>
      <c r="M76" s="29">
        <v>0</v>
      </c>
      <c r="N76" s="29">
        <v>0</v>
      </c>
      <c r="O76" s="58">
        <f t="shared" si="2"/>
        <v>2248</v>
      </c>
      <c r="P76" s="7"/>
      <c r="Q76" s="67">
        <v>2248</v>
      </c>
      <c r="R76" s="41">
        <v>2248</v>
      </c>
      <c r="S76" s="49">
        <v>2248</v>
      </c>
    </row>
    <row r="77" spans="1:19" ht="15">
      <c r="A77" s="5" t="s">
        <v>13</v>
      </c>
      <c r="B77" s="6">
        <v>32</v>
      </c>
      <c r="C77" s="6">
        <v>21</v>
      </c>
      <c r="D77" s="6">
        <v>20</v>
      </c>
      <c r="E77" s="6">
        <v>15</v>
      </c>
      <c r="F77" s="6">
        <v>7</v>
      </c>
      <c r="G77" s="6">
        <v>7</v>
      </c>
      <c r="H77" s="6">
        <v>5</v>
      </c>
      <c r="I77" s="6">
        <v>1</v>
      </c>
      <c r="J77" s="6">
        <v>8</v>
      </c>
      <c r="K77" s="6">
        <v>6</v>
      </c>
      <c r="L77" s="6">
        <v>5</v>
      </c>
      <c r="M77" s="29">
        <v>2</v>
      </c>
      <c r="N77" s="29">
        <v>2</v>
      </c>
      <c r="O77" s="58">
        <f t="shared" si="2"/>
        <v>313</v>
      </c>
      <c r="P77" s="7"/>
      <c r="Q77" s="67">
        <v>311</v>
      </c>
      <c r="R77" s="41">
        <v>309</v>
      </c>
      <c r="S77" s="49">
        <v>304</v>
      </c>
    </row>
    <row r="78" spans="1:19" ht="15">
      <c r="A78" s="5" t="s">
        <v>14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9" t="s">
        <v>131</v>
      </c>
      <c r="I78" s="6">
        <v>20</v>
      </c>
      <c r="J78" s="6">
        <v>28</v>
      </c>
      <c r="K78" s="6">
        <v>34</v>
      </c>
      <c r="L78" s="6">
        <v>39</v>
      </c>
      <c r="M78" s="29">
        <v>46</v>
      </c>
      <c r="N78" s="29">
        <v>43</v>
      </c>
      <c r="O78" s="58">
        <f t="shared" si="2"/>
        <v>229</v>
      </c>
      <c r="P78" s="7"/>
      <c r="Q78" s="67">
        <v>186</v>
      </c>
      <c r="R78" s="41">
        <v>140</v>
      </c>
      <c r="S78" s="49">
        <v>101</v>
      </c>
    </row>
    <row r="79" spans="1:19" ht="15">
      <c r="A79" s="5" t="s">
        <v>153</v>
      </c>
      <c r="B79" s="6">
        <v>0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9">
        <v>0</v>
      </c>
      <c r="I79" s="6">
        <v>0</v>
      </c>
      <c r="J79" s="6">
        <v>0</v>
      </c>
      <c r="K79" s="6">
        <v>0</v>
      </c>
      <c r="L79" s="9" t="s">
        <v>156</v>
      </c>
      <c r="M79" s="29">
        <v>29</v>
      </c>
      <c r="N79" s="29">
        <v>30</v>
      </c>
      <c r="O79" s="58">
        <f t="shared" si="2"/>
        <v>85</v>
      </c>
      <c r="P79" s="7"/>
      <c r="Q79" s="67">
        <v>55</v>
      </c>
      <c r="R79" s="41">
        <v>26</v>
      </c>
      <c r="S79" s="49">
        <v>0</v>
      </c>
    </row>
    <row r="80" spans="1:19" ht="15">
      <c r="A80" s="5" t="s">
        <v>18</v>
      </c>
      <c r="B80" s="6">
        <v>15</v>
      </c>
      <c r="C80" s="6">
        <v>21</v>
      </c>
      <c r="D80" s="6">
        <v>12</v>
      </c>
      <c r="E80" s="6">
        <v>9</v>
      </c>
      <c r="F80" s="6">
        <v>10</v>
      </c>
      <c r="G80" s="6">
        <v>12</v>
      </c>
      <c r="H80" s="6">
        <v>14</v>
      </c>
      <c r="I80" s="6">
        <v>18</v>
      </c>
      <c r="J80" s="6">
        <v>25</v>
      </c>
      <c r="K80" s="6">
        <v>19</v>
      </c>
      <c r="L80" s="6">
        <v>21</v>
      </c>
      <c r="M80" s="29">
        <v>19</v>
      </c>
      <c r="N80" s="29">
        <v>14</v>
      </c>
      <c r="O80" s="58">
        <f t="shared" si="2"/>
        <v>370</v>
      </c>
      <c r="P80" s="7"/>
      <c r="Q80" s="67">
        <v>356</v>
      </c>
      <c r="R80" s="41">
        <v>337</v>
      </c>
      <c r="S80" s="49">
        <v>316</v>
      </c>
    </row>
    <row r="81" spans="1:19" ht="15">
      <c r="A81" s="5" t="s">
        <v>45</v>
      </c>
      <c r="B81" s="6"/>
      <c r="C81" s="8" t="s">
        <v>93</v>
      </c>
      <c r="D81" s="6">
        <v>4</v>
      </c>
      <c r="E81" s="6">
        <v>9</v>
      </c>
      <c r="F81" s="6">
        <v>6</v>
      </c>
      <c r="G81" s="6">
        <v>4</v>
      </c>
      <c r="H81" s="6">
        <v>4</v>
      </c>
      <c r="I81" s="6">
        <v>7</v>
      </c>
      <c r="J81" s="6">
        <v>5</v>
      </c>
      <c r="K81" s="6">
        <v>8</v>
      </c>
      <c r="L81" s="6">
        <v>2</v>
      </c>
      <c r="M81" s="29">
        <v>3</v>
      </c>
      <c r="N81" s="29">
        <v>3</v>
      </c>
      <c r="O81" s="58">
        <f t="shared" si="2"/>
        <v>66</v>
      </c>
      <c r="P81" s="7"/>
      <c r="Q81" s="67">
        <v>63</v>
      </c>
      <c r="R81" s="41">
        <v>60</v>
      </c>
      <c r="S81" s="49">
        <v>58</v>
      </c>
    </row>
    <row r="82" spans="1:19" ht="15">
      <c r="A82" s="5" t="s">
        <v>154</v>
      </c>
      <c r="B82" s="8" t="s">
        <v>91</v>
      </c>
      <c r="C82" s="6">
        <v>22</v>
      </c>
      <c r="D82" s="6">
        <v>28</v>
      </c>
      <c r="E82" s="6">
        <v>28</v>
      </c>
      <c r="F82" s="6">
        <v>44</v>
      </c>
      <c r="G82" s="6">
        <v>34</v>
      </c>
      <c r="H82" s="6">
        <v>28</v>
      </c>
      <c r="I82" s="6">
        <v>26</v>
      </c>
      <c r="J82" s="6">
        <v>26</v>
      </c>
      <c r="K82" s="6">
        <v>13</v>
      </c>
      <c r="L82" s="9" t="s">
        <v>155</v>
      </c>
      <c r="M82" s="29">
        <v>1</v>
      </c>
      <c r="N82" s="29">
        <v>0</v>
      </c>
      <c r="O82" s="58">
        <f t="shared" si="2"/>
        <v>8</v>
      </c>
      <c r="P82" s="7"/>
      <c r="Q82" s="67">
        <v>8</v>
      </c>
      <c r="R82" s="41">
        <v>7</v>
      </c>
      <c r="S82" s="49">
        <v>261</v>
      </c>
    </row>
    <row r="83" spans="1:19" ht="15">
      <c r="A83" s="5" t="s">
        <v>185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30">
        <v>0</v>
      </c>
      <c r="N83" s="30">
        <v>0</v>
      </c>
      <c r="O83" s="58">
        <f t="shared" si="2"/>
        <v>0</v>
      </c>
      <c r="P83" s="7"/>
      <c r="Q83" s="67">
        <v>0</v>
      </c>
      <c r="S83" s="49">
        <v>151</v>
      </c>
    </row>
    <row r="84" spans="1:19" ht="15">
      <c r="A84" s="5" t="s">
        <v>22</v>
      </c>
      <c r="B84" s="6">
        <v>9</v>
      </c>
      <c r="C84" s="6">
        <v>5</v>
      </c>
      <c r="D84" s="6">
        <v>6</v>
      </c>
      <c r="E84" s="6">
        <v>4</v>
      </c>
      <c r="F84" s="6">
        <v>7</v>
      </c>
      <c r="G84" s="6">
        <v>8</v>
      </c>
      <c r="H84" s="6">
        <v>4</v>
      </c>
      <c r="I84" s="6">
        <v>4</v>
      </c>
      <c r="J84" s="6">
        <v>8</v>
      </c>
      <c r="K84" s="6">
        <v>9</v>
      </c>
      <c r="L84" s="6">
        <v>6</v>
      </c>
      <c r="M84" s="29">
        <v>9</v>
      </c>
      <c r="N84" s="29">
        <v>8</v>
      </c>
      <c r="O84" s="58">
        <f t="shared" si="2"/>
        <v>509</v>
      </c>
      <c r="P84" s="7"/>
      <c r="Q84" s="67">
        <v>501</v>
      </c>
      <c r="R84" s="41">
        <v>492</v>
      </c>
      <c r="S84" s="49">
        <v>486</v>
      </c>
    </row>
    <row r="85" spans="1:19" ht="15">
      <c r="A85" s="5" t="s">
        <v>195</v>
      </c>
      <c r="B85" s="6">
        <v>9</v>
      </c>
      <c r="C85" s="6">
        <v>5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29">
        <v>0</v>
      </c>
      <c r="N85" s="69">
        <v>2</v>
      </c>
      <c r="O85" s="58">
        <f t="shared" si="2"/>
        <v>2</v>
      </c>
      <c r="P85" s="7"/>
      <c r="Q85" s="67">
        <v>0</v>
      </c>
      <c r="R85" s="41">
        <v>0</v>
      </c>
      <c r="S85" s="49">
        <v>0</v>
      </c>
    </row>
    <row r="86" spans="1:19" ht="15">
      <c r="A86" s="5" t="s">
        <v>179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21" t="s">
        <v>104</v>
      </c>
      <c r="M86" s="20">
        <v>3</v>
      </c>
      <c r="N86" s="20">
        <v>12</v>
      </c>
      <c r="O86" s="58">
        <f t="shared" si="2"/>
        <v>15</v>
      </c>
      <c r="P86" s="7"/>
      <c r="Q86" s="67">
        <v>3</v>
      </c>
      <c r="S86" s="49"/>
    </row>
    <row r="87" spans="1:19" ht="15">
      <c r="A87" s="5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30">
        <v>0</v>
      </c>
      <c r="N87" s="30">
        <v>0</v>
      </c>
      <c r="O87" s="58">
        <f t="shared" si="2"/>
        <v>0</v>
      </c>
      <c r="P87" s="7"/>
      <c r="Q87" s="67">
        <v>0</v>
      </c>
      <c r="S87" s="49">
        <v>370</v>
      </c>
    </row>
    <row r="88" spans="1:19" ht="15">
      <c r="A88" s="5" t="s">
        <v>25</v>
      </c>
      <c r="B88" s="6">
        <v>1</v>
      </c>
      <c r="C88" s="6">
        <v>3</v>
      </c>
      <c r="D88" s="6">
        <v>1</v>
      </c>
      <c r="E88" s="6">
        <v>2</v>
      </c>
      <c r="F88" s="6">
        <v>5</v>
      </c>
      <c r="G88" s="6">
        <v>3</v>
      </c>
      <c r="H88" s="6">
        <v>1</v>
      </c>
      <c r="I88" s="6">
        <v>1</v>
      </c>
      <c r="J88" s="6">
        <v>4</v>
      </c>
      <c r="K88" s="6">
        <v>3</v>
      </c>
      <c r="L88" s="6">
        <v>6</v>
      </c>
      <c r="M88" s="29">
        <v>11</v>
      </c>
      <c r="N88" s="29">
        <v>4</v>
      </c>
      <c r="O88" s="58">
        <f t="shared" si="2"/>
        <v>98</v>
      </c>
      <c r="P88" s="7"/>
      <c r="Q88" s="67">
        <v>94</v>
      </c>
      <c r="R88" s="41">
        <v>83</v>
      </c>
      <c r="S88" s="49">
        <v>77</v>
      </c>
    </row>
    <row r="89" spans="1:19" ht="15">
      <c r="A89" s="5" t="s">
        <v>27</v>
      </c>
      <c r="B89" s="6">
        <v>13</v>
      </c>
      <c r="C89" s="6">
        <v>27</v>
      </c>
      <c r="D89" s="6">
        <v>44</v>
      </c>
      <c r="E89" s="6">
        <v>23</v>
      </c>
      <c r="F89" s="6">
        <v>34</v>
      </c>
      <c r="G89" s="6">
        <v>40</v>
      </c>
      <c r="H89" s="6">
        <v>41</v>
      </c>
      <c r="I89" s="6">
        <v>37</v>
      </c>
      <c r="J89" s="6">
        <v>34</v>
      </c>
      <c r="K89" s="6">
        <v>45</v>
      </c>
      <c r="L89" s="6">
        <v>44</v>
      </c>
      <c r="M89" s="29">
        <v>48</v>
      </c>
      <c r="N89" s="29">
        <v>53</v>
      </c>
      <c r="O89" s="58">
        <f t="shared" si="2"/>
        <v>486</v>
      </c>
      <c r="P89" s="7"/>
      <c r="Q89" s="67">
        <v>433</v>
      </c>
      <c r="R89" s="41">
        <v>385</v>
      </c>
      <c r="S89" s="49">
        <v>341</v>
      </c>
    </row>
    <row r="90" spans="1:244" ht="15">
      <c r="A90" s="10" t="s">
        <v>47</v>
      </c>
      <c r="B90" s="11">
        <v>428</v>
      </c>
      <c r="C90" s="11">
        <v>448</v>
      </c>
      <c r="D90" s="11">
        <v>425</v>
      </c>
      <c r="E90" s="11">
        <v>346</v>
      </c>
      <c r="F90" s="11">
        <v>361</v>
      </c>
      <c r="G90" s="11">
        <v>314</v>
      </c>
      <c r="H90" s="11">
        <v>347</v>
      </c>
      <c r="I90" s="11">
        <v>346</v>
      </c>
      <c r="J90" s="11">
        <v>407</v>
      </c>
      <c r="K90" s="11">
        <f>+SUM(K70:K89)</f>
        <v>411</v>
      </c>
      <c r="L90" s="11">
        <v>411</v>
      </c>
      <c r="M90" s="23">
        <f>SUM(M70:M89)</f>
        <v>460</v>
      </c>
      <c r="N90" s="23">
        <f>SUM(N70:N89)</f>
        <v>463</v>
      </c>
      <c r="O90" s="59">
        <f t="shared" si="2"/>
        <v>12032</v>
      </c>
      <c r="P90" s="17"/>
      <c r="Q90" s="66">
        <v>11569</v>
      </c>
      <c r="R90" s="41">
        <v>11109</v>
      </c>
      <c r="S90" s="50">
        <v>10698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</row>
    <row r="91" ht="15">
      <c r="S91" s="48"/>
    </row>
    <row r="92" ht="15">
      <c r="S92" s="48"/>
    </row>
    <row r="93" spans="1:19" s="12" customFormat="1" ht="15">
      <c r="A93" s="2" t="s">
        <v>161</v>
      </c>
      <c r="B93" s="13">
        <v>336</v>
      </c>
      <c r="C93" s="13">
        <v>395</v>
      </c>
      <c r="D93" s="13">
        <v>437</v>
      </c>
      <c r="E93" s="13">
        <v>474</v>
      </c>
      <c r="F93" s="13">
        <v>506</v>
      </c>
      <c r="G93" s="13">
        <v>536</v>
      </c>
      <c r="H93" s="13">
        <v>538</v>
      </c>
      <c r="I93" s="13">
        <v>646</v>
      </c>
      <c r="J93" s="13">
        <v>598</v>
      </c>
      <c r="K93" s="13">
        <v>588</v>
      </c>
      <c r="L93" s="13">
        <v>575</v>
      </c>
      <c r="M93" s="31">
        <v>521</v>
      </c>
      <c r="N93" s="31">
        <v>573</v>
      </c>
      <c r="O93" s="61">
        <f aca="true" t="shared" si="3" ref="O93:O111">+N93+Q93</f>
        <v>9051</v>
      </c>
      <c r="P93" s="43"/>
      <c r="Q93" s="67">
        <v>8478</v>
      </c>
      <c r="R93" s="41">
        <v>7957</v>
      </c>
      <c r="S93" s="51">
        <v>7382</v>
      </c>
    </row>
    <row r="94" spans="13:19" ht="15">
      <c r="M94" s="29" t="s">
        <v>160</v>
      </c>
      <c r="N94" s="29" t="s">
        <v>160</v>
      </c>
      <c r="O94" s="61" t="s">
        <v>160</v>
      </c>
      <c r="P94" s="43"/>
      <c r="Q94" s="67" t="s">
        <v>160</v>
      </c>
      <c r="S94" s="48"/>
    </row>
    <row r="95" spans="1:19" s="12" customFormat="1" ht="15">
      <c r="A95" s="2" t="s">
        <v>162</v>
      </c>
      <c r="B95" s="13">
        <v>58</v>
      </c>
      <c r="C95" s="13">
        <v>52</v>
      </c>
      <c r="D95" s="13">
        <v>63</v>
      </c>
      <c r="E95" s="13">
        <v>48</v>
      </c>
      <c r="F95" s="13">
        <v>43</v>
      </c>
      <c r="G95" s="13">
        <v>45</v>
      </c>
      <c r="H95" s="13">
        <v>51</v>
      </c>
      <c r="I95" s="13">
        <v>35</v>
      </c>
      <c r="J95" s="13">
        <v>49</v>
      </c>
      <c r="K95" s="13">
        <v>55</v>
      </c>
      <c r="L95" s="13">
        <v>59</v>
      </c>
      <c r="M95" s="31">
        <v>79</v>
      </c>
      <c r="N95" s="31">
        <v>56</v>
      </c>
      <c r="O95" s="61">
        <f t="shared" si="3"/>
        <v>1017</v>
      </c>
      <c r="P95" s="43"/>
      <c r="Q95" s="67">
        <v>961</v>
      </c>
      <c r="R95" s="41">
        <v>882</v>
      </c>
      <c r="S95" s="51">
        <v>823</v>
      </c>
    </row>
    <row r="96" spans="13:19" ht="15">
      <c r="M96" s="29"/>
      <c r="N96" s="29"/>
      <c r="O96" s="61" t="s">
        <v>160</v>
      </c>
      <c r="P96" s="43"/>
      <c r="Q96" s="67" t="s">
        <v>160</v>
      </c>
      <c r="S96" s="48"/>
    </row>
    <row r="97" spans="1:19" s="12" customFormat="1" ht="15">
      <c r="A97" s="2" t="s">
        <v>163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42" t="s">
        <v>139</v>
      </c>
      <c r="J97" s="12">
        <v>44</v>
      </c>
      <c r="K97" s="12">
        <v>35</v>
      </c>
      <c r="L97" s="12">
        <v>21</v>
      </c>
      <c r="M97" s="31">
        <v>29</v>
      </c>
      <c r="N97" s="31">
        <v>32</v>
      </c>
      <c r="O97" s="61">
        <f t="shared" si="3"/>
        <v>177</v>
      </c>
      <c r="P97" s="43"/>
      <c r="Q97" s="67">
        <v>145</v>
      </c>
      <c r="R97" s="41">
        <v>116</v>
      </c>
      <c r="S97" s="51">
        <v>95</v>
      </c>
    </row>
    <row r="98" spans="13:19" ht="15">
      <c r="M98" s="29"/>
      <c r="N98" s="29"/>
      <c r="O98" s="61" t="s">
        <v>160</v>
      </c>
      <c r="P98" s="43"/>
      <c r="Q98" s="67" t="s">
        <v>160</v>
      </c>
      <c r="S98" s="48"/>
    </row>
    <row r="99" spans="1:19" s="12" customFormat="1" ht="15">
      <c r="A99" s="2" t="s">
        <v>164</v>
      </c>
      <c r="B99" s="13">
        <v>54</v>
      </c>
      <c r="C99" s="13">
        <v>50</v>
      </c>
      <c r="D99" s="13">
        <v>40</v>
      </c>
      <c r="E99" s="13">
        <v>51</v>
      </c>
      <c r="F99" s="13">
        <v>42</v>
      </c>
      <c r="G99" s="13">
        <v>40</v>
      </c>
      <c r="H99" s="13">
        <v>46</v>
      </c>
      <c r="I99" s="13">
        <v>54</v>
      </c>
      <c r="J99" s="13">
        <v>42</v>
      </c>
      <c r="K99" s="13">
        <v>52</v>
      </c>
      <c r="L99" s="13">
        <v>35</v>
      </c>
      <c r="M99" s="31">
        <v>41</v>
      </c>
      <c r="N99" s="31">
        <v>53</v>
      </c>
      <c r="O99" s="61">
        <f t="shared" si="3"/>
        <v>1141</v>
      </c>
      <c r="P99" s="43"/>
      <c r="Q99" s="67">
        <v>1088</v>
      </c>
      <c r="R99" s="41">
        <v>1047</v>
      </c>
      <c r="S99" s="51">
        <v>1012</v>
      </c>
    </row>
    <row r="100" spans="13:19" ht="15">
      <c r="M100" s="29"/>
      <c r="N100" s="29"/>
      <c r="O100" s="61" t="s">
        <v>160</v>
      </c>
      <c r="P100" s="43"/>
      <c r="Q100" s="67" t="s">
        <v>160</v>
      </c>
      <c r="S100" s="48"/>
    </row>
    <row r="101" spans="1:19" s="12" customFormat="1" ht="15">
      <c r="A101" s="2" t="s">
        <v>165</v>
      </c>
      <c r="B101" s="13">
        <v>55</v>
      </c>
      <c r="C101" s="13">
        <v>42</v>
      </c>
      <c r="D101" s="13">
        <v>57</v>
      </c>
      <c r="E101" s="13">
        <v>60</v>
      </c>
      <c r="F101" s="13">
        <v>42</v>
      </c>
      <c r="G101" s="13">
        <v>49</v>
      </c>
      <c r="H101" s="13">
        <v>62</v>
      </c>
      <c r="I101" s="13">
        <v>60</v>
      </c>
      <c r="J101" s="13">
        <v>58</v>
      </c>
      <c r="K101" s="13">
        <v>55</v>
      </c>
      <c r="L101" s="13">
        <v>83</v>
      </c>
      <c r="M101" s="31">
        <v>123</v>
      </c>
      <c r="N101" s="31">
        <v>110</v>
      </c>
      <c r="O101" s="61">
        <f t="shared" si="3"/>
        <v>1270</v>
      </c>
      <c r="P101" s="43"/>
      <c r="Q101" s="67">
        <v>1160</v>
      </c>
      <c r="R101" s="41">
        <v>1037</v>
      </c>
      <c r="S101" s="51">
        <v>954</v>
      </c>
    </row>
    <row r="102" spans="13:19" ht="15">
      <c r="M102" s="29"/>
      <c r="N102" s="29"/>
      <c r="O102" s="61" t="s">
        <v>160</v>
      </c>
      <c r="P102" s="43"/>
      <c r="Q102" s="67" t="s">
        <v>160</v>
      </c>
      <c r="S102" s="48"/>
    </row>
    <row r="103" spans="1:19" s="12" customFormat="1" ht="15">
      <c r="A103" s="2" t="s">
        <v>166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31">
        <v>0</v>
      </c>
      <c r="N103" s="31">
        <v>0</v>
      </c>
      <c r="O103" s="61">
        <f t="shared" si="3"/>
        <v>1136</v>
      </c>
      <c r="P103" s="43"/>
      <c r="Q103" s="67">
        <v>1136</v>
      </c>
      <c r="R103" s="41">
        <v>1136</v>
      </c>
      <c r="S103" s="51">
        <v>1136</v>
      </c>
    </row>
    <row r="104" spans="13:19" ht="15">
      <c r="M104" s="29"/>
      <c r="N104" s="29"/>
      <c r="O104" s="61" t="s">
        <v>160</v>
      </c>
      <c r="P104" s="43"/>
      <c r="Q104" s="67" t="s">
        <v>160</v>
      </c>
      <c r="S104" s="48"/>
    </row>
    <row r="105" spans="1:19" s="12" customFormat="1" ht="15">
      <c r="A105" s="2" t="s">
        <v>167</v>
      </c>
      <c r="B105" s="13">
        <v>105</v>
      </c>
      <c r="C105" s="13">
        <v>102</v>
      </c>
      <c r="D105" s="13">
        <v>99</v>
      </c>
      <c r="E105" s="13">
        <v>112</v>
      </c>
      <c r="F105" s="13">
        <v>72</v>
      </c>
      <c r="G105" s="13">
        <v>70</v>
      </c>
      <c r="H105" s="13">
        <v>87</v>
      </c>
      <c r="I105" s="13">
        <v>63</v>
      </c>
      <c r="J105" s="13">
        <v>85</v>
      </c>
      <c r="K105" s="13">
        <v>89</v>
      </c>
      <c r="L105" s="13">
        <v>76</v>
      </c>
      <c r="M105" s="31">
        <v>101</v>
      </c>
      <c r="N105" s="31">
        <v>106</v>
      </c>
      <c r="O105" s="61">
        <f t="shared" si="3"/>
        <v>1597</v>
      </c>
      <c r="P105" s="43"/>
      <c r="Q105" s="67">
        <v>1491</v>
      </c>
      <c r="R105" s="41">
        <v>1390</v>
      </c>
      <c r="S105" s="51">
        <v>1314</v>
      </c>
    </row>
    <row r="106" spans="13:19" ht="15">
      <c r="M106" s="29"/>
      <c r="N106" s="29"/>
      <c r="O106" s="61" t="s">
        <v>160</v>
      </c>
      <c r="P106" s="43"/>
      <c r="Q106" s="67" t="s">
        <v>160</v>
      </c>
      <c r="S106" s="48"/>
    </row>
    <row r="107" spans="1:19" s="12" customFormat="1" ht="15">
      <c r="A107" s="2" t="s">
        <v>52</v>
      </c>
      <c r="B107" s="13">
        <v>117</v>
      </c>
      <c r="C107" s="13">
        <v>129</v>
      </c>
      <c r="D107" s="13">
        <v>87</v>
      </c>
      <c r="E107" s="13">
        <v>123</v>
      </c>
      <c r="F107" s="13">
        <v>127</v>
      </c>
      <c r="G107" s="13">
        <v>110</v>
      </c>
      <c r="H107" s="13">
        <v>107</v>
      </c>
      <c r="I107" s="13">
        <v>143</v>
      </c>
      <c r="J107" s="13">
        <v>142</v>
      </c>
      <c r="K107" s="13">
        <v>119</v>
      </c>
      <c r="L107" s="13">
        <v>112</v>
      </c>
      <c r="M107" s="31">
        <v>95</v>
      </c>
      <c r="N107" s="31">
        <v>162</v>
      </c>
      <c r="O107" s="61">
        <f t="shared" si="3"/>
        <v>3897</v>
      </c>
      <c r="P107" s="43"/>
      <c r="Q107" s="67">
        <v>3735</v>
      </c>
      <c r="R107" s="41">
        <v>3640</v>
      </c>
      <c r="S107" s="51">
        <v>3528</v>
      </c>
    </row>
    <row r="108" spans="15:19" ht="15">
      <c r="O108" s="61" t="s">
        <v>160</v>
      </c>
      <c r="P108" s="43"/>
      <c r="Q108" s="67" t="s">
        <v>160</v>
      </c>
      <c r="S108" s="48"/>
    </row>
    <row r="109" spans="1:19" s="12" customFormat="1" ht="15">
      <c r="A109" s="2" t="s">
        <v>168</v>
      </c>
      <c r="B109" s="13">
        <v>26</v>
      </c>
      <c r="C109" s="13">
        <v>42</v>
      </c>
      <c r="D109" s="13">
        <v>46</v>
      </c>
      <c r="E109" s="13">
        <v>45</v>
      </c>
      <c r="F109" s="13">
        <v>49</v>
      </c>
      <c r="G109" s="13">
        <v>23</v>
      </c>
      <c r="H109" s="13">
        <v>27</v>
      </c>
      <c r="I109" s="13">
        <v>27</v>
      </c>
      <c r="J109" s="13">
        <v>31</v>
      </c>
      <c r="K109" s="13">
        <v>35</v>
      </c>
      <c r="L109" s="13">
        <v>46</v>
      </c>
      <c r="M109" s="31">
        <v>38</v>
      </c>
      <c r="N109" s="31">
        <v>49</v>
      </c>
      <c r="O109" s="61">
        <f t="shared" si="3"/>
        <v>597</v>
      </c>
      <c r="P109" s="43"/>
      <c r="Q109" s="67">
        <v>548</v>
      </c>
      <c r="R109" s="41">
        <v>510</v>
      </c>
      <c r="S109" s="51">
        <v>464</v>
      </c>
    </row>
    <row r="110" spans="15:19" ht="15">
      <c r="O110" s="59" t="s">
        <v>160</v>
      </c>
      <c r="P110" s="43"/>
      <c r="Q110" s="67" t="s">
        <v>160</v>
      </c>
      <c r="S110" s="48"/>
    </row>
    <row r="111" spans="1:244" ht="15">
      <c r="A111" s="10" t="s">
        <v>53</v>
      </c>
      <c r="B111" s="11">
        <v>2260</v>
      </c>
      <c r="C111" s="11">
        <v>2403</v>
      </c>
      <c r="D111" s="11">
        <v>2510</v>
      </c>
      <c r="E111" s="11">
        <v>2406</v>
      </c>
      <c r="F111" s="11">
        <v>2326</v>
      </c>
      <c r="G111" s="11">
        <v>2366</v>
      </c>
      <c r="H111" s="11">
        <v>2484</v>
      </c>
      <c r="I111" s="11">
        <v>2647</v>
      </c>
      <c r="J111" s="11">
        <v>2779</v>
      </c>
      <c r="K111" s="11">
        <f>+K109+K107+K105+K101+K99+K97+K95+K93+K90+K67+K65+K51+K10</f>
        <v>2843</v>
      </c>
      <c r="L111" s="11">
        <f>+L10+L51+L65+L67+L90+L93+L95+L97+L99+L101+L105+L107+L109</f>
        <v>2946</v>
      </c>
      <c r="M111" s="24">
        <f>+M10+M51+M65+M67+M90+M93+M95+M97+M99+M101+M105+M107+M109</f>
        <v>3110</v>
      </c>
      <c r="N111" s="24">
        <f>+N10+N51+N65+N67+N90+N93+N95+N97+N99+N101+N105+N107+N109</f>
        <v>3375</v>
      </c>
      <c r="O111" s="59">
        <f t="shared" si="3"/>
        <v>73389</v>
      </c>
      <c r="P111" s="17"/>
      <c r="Q111" s="66">
        <v>70014</v>
      </c>
      <c r="R111" s="41">
        <v>66904</v>
      </c>
      <c r="S111" s="50">
        <v>63958</v>
      </c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I111" s="10"/>
      <c r="IJ111" s="10"/>
    </row>
    <row r="112" spans="2:19" ht="15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S112" s="48"/>
    </row>
    <row r="113" spans="2:19" ht="15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S113" s="48"/>
    </row>
    <row r="114" spans="1:19" s="12" customFormat="1" ht="15">
      <c r="A114" s="12" t="s">
        <v>109</v>
      </c>
      <c r="B114" s="13">
        <v>0</v>
      </c>
      <c r="C114" s="13">
        <v>0</v>
      </c>
      <c r="D114" s="13">
        <v>0</v>
      </c>
      <c r="E114" s="14" t="s">
        <v>110</v>
      </c>
      <c r="F114" s="13">
        <v>9</v>
      </c>
      <c r="G114" s="13">
        <v>7</v>
      </c>
      <c r="H114" s="13">
        <v>11</v>
      </c>
      <c r="I114" s="13">
        <v>18</v>
      </c>
      <c r="J114" s="13">
        <v>28</v>
      </c>
      <c r="K114" s="13">
        <v>52</v>
      </c>
      <c r="L114" s="13">
        <v>42</v>
      </c>
      <c r="M114" s="31">
        <v>44</v>
      </c>
      <c r="N114" s="31">
        <v>54</v>
      </c>
      <c r="O114" s="61">
        <f>+N114+Q114</f>
        <v>269</v>
      </c>
      <c r="P114" s="43"/>
      <c r="Q114" s="67">
        <v>215</v>
      </c>
      <c r="R114" s="41">
        <v>171</v>
      </c>
      <c r="S114" s="51">
        <v>129</v>
      </c>
    </row>
    <row r="115" spans="2:19" ht="15">
      <c r="B115" s="6"/>
      <c r="D115" s="6"/>
      <c r="E115" s="13"/>
      <c r="F115" s="6"/>
      <c r="G115" s="6"/>
      <c r="H115" s="6"/>
      <c r="I115" s="6"/>
      <c r="J115" s="6"/>
      <c r="K115" s="6"/>
      <c r="L115" s="6"/>
      <c r="M115" s="29"/>
      <c r="N115" s="29"/>
      <c r="O115" s="61"/>
      <c r="P115" s="43"/>
      <c r="Q115" s="67"/>
      <c r="S115" s="48"/>
    </row>
    <row r="116" spans="1:19" s="12" customFormat="1" ht="15">
      <c r="A116" s="12" t="s">
        <v>111</v>
      </c>
      <c r="B116" s="13">
        <v>0</v>
      </c>
      <c r="C116" s="13">
        <v>0</v>
      </c>
      <c r="D116" s="15" t="s">
        <v>104</v>
      </c>
      <c r="E116" s="13">
        <v>4</v>
      </c>
      <c r="F116" s="13">
        <v>5</v>
      </c>
      <c r="G116" s="13">
        <v>10</v>
      </c>
      <c r="H116" s="13">
        <v>7</v>
      </c>
      <c r="I116" s="13">
        <v>13</v>
      </c>
      <c r="J116" s="13">
        <v>8</v>
      </c>
      <c r="K116" s="13">
        <v>12</v>
      </c>
      <c r="L116" s="13">
        <v>10</v>
      </c>
      <c r="M116" s="31">
        <v>12</v>
      </c>
      <c r="N116" s="31">
        <v>17</v>
      </c>
      <c r="O116" s="61">
        <f>+N116+Q116</f>
        <v>98</v>
      </c>
      <c r="P116" s="43"/>
      <c r="Q116" s="67">
        <v>81</v>
      </c>
      <c r="R116" s="41">
        <v>69</v>
      </c>
      <c r="S116" s="51">
        <v>59</v>
      </c>
    </row>
    <row r="117" spans="2:19" ht="15">
      <c r="B117" s="6"/>
      <c r="D117" s="6"/>
      <c r="E117" s="13"/>
      <c r="F117" s="6"/>
      <c r="G117" s="6"/>
      <c r="H117" s="6"/>
      <c r="I117" s="6"/>
      <c r="J117" s="6"/>
      <c r="K117" s="6"/>
      <c r="L117" s="6"/>
      <c r="S117" s="48"/>
    </row>
    <row r="118" spans="1:19" ht="15">
      <c r="A118" s="2" t="s">
        <v>56</v>
      </c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S118" s="48"/>
    </row>
    <row r="119" spans="1:19" ht="15">
      <c r="A119" s="16" t="s">
        <v>158</v>
      </c>
      <c r="B119" s="6">
        <v>0</v>
      </c>
      <c r="C119" s="6">
        <v>0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9" t="s">
        <v>141</v>
      </c>
      <c r="M119" s="29">
        <v>1</v>
      </c>
      <c r="N119" s="29">
        <v>5</v>
      </c>
      <c r="O119" s="58">
        <f aca="true" t="shared" si="4" ref="O119:O138">+N119+Q119</f>
        <v>8</v>
      </c>
      <c r="P119" s="7"/>
      <c r="Q119" s="67">
        <v>3</v>
      </c>
      <c r="R119" s="41">
        <v>2</v>
      </c>
      <c r="S119" s="48"/>
    </row>
    <row r="120" spans="1:19" ht="15">
      <c r="A120" s="5" t="s">
        <v>7</v>
      </c>
      <c r="B120" s="6">
        <v>0</v>
      </c>
      <c r="C120" s="6">
        <v>1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1</v>
      </c>
      <c r="M120" s="29">
        <v>0</v>
      </c>
      <c r="N120" s="29">
        <v>0</v>
      </c>
      <c r="O120" s="58">
        <f t="shared" si="4"/>
        <v>11</v>
      </c>
      <c r="P120" s="7"/>
      <c r="Q120" s="67">
        <v>11</v>
      </c>
      <c r="R120" s="41">
        <v>11</v>
      </c>
      <c r="S120" s="49">
        <v>10</v>
      </c>
    </row>
    <row r="121" spans="1:19" ht="15">
      <c r="A121" s="5" t="s">
        <v>10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9" t="s">
        <v>94</v>
      </c>
      <c r="I121" s="6">
        <v>0</v>
      </c>
      <c r="J121" s="6">
        <v>5</v>
      </c>
      <c r="K121" s="6">
        <v>5</v>
      </c>
      <c r="L121" s="6">
        <v>6</v>
      </c>
      <c r="M121" s="29">
        <v>10</v>
      </c>
      <c r="N121" s="29">
        <v>5</v>
      </c>
      <c r="O121" s="58">
        <f t="shared" si="4"/>
        <v>32</v>
      </c>
      <c r="P121" s="7"/>
      <c r="Q121" s="67">
        <v>27</v>
      </c>
      <c r="R121" s="41">
        <v>17</v>
      </c>
      <c r="S121" s="49">
        <v>11</v>
      </c>
    </row>
    <row r="122" spans="1:19" ht="15">
      <c r="A122" s="5" t="s">
        <v>57</v>
      </c>
      <c r="B122" s="6">
        <v>39</v>
      </c>
      <c r="C122" s="6">
        <v>37</v>
      </c>
      <c r="D122" s="6">
        <v>48</v>
      </c>
      <c r="E122" s="6">
        <v>46</v>
      </c>
      <c r="F122" s="6">
        <v>37</v>
      </c>
      <c r="G122" s="6">
        <v>22</v>
      </c>
      <c r="H122" s="6">
        <v>37</v>
      </c>
      <c r="I122" s="6">
        <v>40</v>
      </c>
      <c r="J122" s="6">
        <v>46</v>
      </c>
      <c r="K122" s="6">
        <v>36</v>
      </c>
      <c r="L122" s="6">
        <v>52</v>
      </c>
      <c r="M122" s="29">
        <v>44</v>
      </c>
      <c r="N122" s="29">
        <v>40</v>
      </c>
      <c r="O122" s="58">
        <f t="shared" si="4"/>
        <v>623</v>
      </c>
      <c r="P122" s="7"/>
      <c r="Q122" s="67">
        <v>583</v>
      </c>
      <c r="R122" s="41">
        <v>539</v>
      </c>
      <c r="S122" s="49">
        <v>487</v>
      </c>
    </row>
    <row r="123" spans="1:19" ht="15">
      <c r="A123" s="5" t="s">
        <v>16</v>
      </c>
      <c r="B123" s="6">
        <v>26</v>
      </c>
      <c r="C123" s="6">
        <v>25</v>
      </c>
      <c r="D123" s="6">
        <v>16</v>
      </c>
      <c r="E123" s="6">
        <v>23</v>
      </c>
      <c r="F123" s="6">
        <v>19</v>
      </c>
      <c r="G123" s="6">
        <v>22</v>
      </c>
      <c r="H123" s="6">
        <v>26</v>
      </c>
      <c r="I123" s="6">
        <v>22</v>
      </c>
      <c r="J123" s="6">
        <v>26</v>
      </c>
      <c r="K123" s="6">
        <v>22</v>
      </c>
      <c r="L123" s="6">
        <v>21</v>
      </c>
      <c r="M123" s="29">
        <v>28</v>
      </c>
      <c r="N123" s="29">
        <v>18</v>
      </c>
      <c r="O123" s="58">
        <f t="shared" si="4"/>
        <v>653</v>
      </c>
      <c r="P123" s="7"/>
      <c r="Q123" s="67">
        <v>635</v>
      </c>
      <c r="R123" s="41">
        <v>607</v>
      </c>
      <c r="S123" s="49">
        <v>586</v>
      </c>
    </row>
    <row r="124" spans="1:19" ht="15">
      <c r="A124" s="5" t="s">
        <v>123</v>
      </c>
      <c r="B124" s="6">
        <v>0</v>
      </c>
      <c r="C124" s="6">
        <v>0</v>
      </c>
      <c r="D124" s="6">
        <v>0</v>
      </c>
      <c r="E124" s="9" t="s">
        <v>104</v>
      </c>
      <c r="F124" s="6">
        <v>0</v>
      </c>
      <c r="G124" s="6">
        <v>2</v>
      </c>
      <c r="H124" s="6">
        <v>5</v>
      </c>
      <c r="I124" s="6">
        <v>2</v>
      </c>
      <c r="J124" s="6">
        <v>5</v>
      </c>
      <c r="K124" s="6">
        <v>3</v>
      </c>
      <c r="L124" s="6">
        <v>2</v>
      </c>
      <c r="M124" s="29">
        <v>1</v>
      </c>
      <c r="N124" s="29">
        <v>3</v>
      </c>
      <c r="O124" s="58">
        <f t="shared" si="4"/>
        <v>23</v>
      </c>
      <c r="P124" s="7"/>
      <c r="Q124" s="67">
        <v>20</v>
      </c>
      <c r="R124" s="41">
        <v>19</v>
      </c>
      <c r="S124" s="49">
        <v>17</v>
      </c>
    </row>
    <row r="125" spans="1:19" ht="15">
      <c r="A125" s="5" t="s">
        <v>180</v>
      </c>
      <c r="B125" s="6">
        <v>0</v>
      </c>
      <c r="C125" s="6">
        <v>0</v>
      </c>
      <c r="D125" s="6">
        <v>0</v>
      </c>
      <c r="E125" s="9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9" t="s">
        <v>104</v>
      </c>
      <c r="L125" s="6">
        <v>0</v>
      </c>
      <c r="M125" s="29">
        <v>2</v>
      </c>
      <c r="N125" s="29">
        <v>5</v>
      </c>
      <c r="O125" s="58">
        <f t="shared" si="4"/>
        <v>7</v>
      </c>
      <c r="P125" s="7"/>
      <c r="Q125" s="67">
        <v>2</v>
      </c>
      <c r="R125" s="41">
        <v>0</v>
      </c>
      <c r="S125" s="49">
        <v>0</v>
      </c>
    </row>
    <row r="126" spans="1:19" ht="15">
      <c r="A126" s="5" t="s">
        <v>18</v>
      </c>
      <c r="B126" s="6">
        <v>12</v>
      </c>
      <c r="C126" s="6">
        <v>14</v>
      </c>
      <c r="D126" s="6">
        <v>15</v>
      </c>
      <c r="E126" s="6">
        <v>12</v>
      </c>
      <c r="F126" s="6">
        <v>14</v>
      </c>
      <c r="G126" s="6">
        <v>12</v>
      </c>
      <c r="H126" s="6">
        <v>19</v>
      </c>
      <c r="I126" s="6">
        <v>6</v>
      </c>
      <c r="J126" s="6">
        <v>14</v>
      </c>
      <c r="K126" s="6">
        <v>15</v>
      </c>
      <c r="L126" s="6">
        <v>10</v>
      </c>
      <c r="M126" s="29">
        <v>15</v>
      </c>
      <c r="N126" s="29">
        <v>9</v>
      </c>
      <c r="O126" s="58">
        <f t="shared" si="4"/>
        <v>286</v>
      </c>
      <c r="P126" s="7"/>
      <c r="Q126" s="67">
        <v>277</v>
      </c>
      <c r="R126" s="41">
        <v>262</v>
      </c>
      <c r="S126" s="49">
        <v>252</v>
      </c>
    </row>
    <row r="127" spans="1:19" ht="15">
      <c r="A127" s="5" t="s">
        <v>124</v>
      </c>
      <c r="B127" s="6">
        <v>0</v>
      </c>
      <c r="C127" s="6">
        <v>0</v>
      </c>
      <c r="D127" s="6">
        <v>0</v>
      </c>
      <c r="E127" s="9" t="s">
        <v>104</v>
      </c>
      <c r="F127" s="6">
        <v>0</v>
      </c>
      <c r="G127" s="6">
        <v>1</v>
      </c>
      <c r="H127" s="6">
        <v>2</v>
      </c>
      <c r="I127" s="6">
        <v>1</v>
      </c>
      <c r="J127" s="6">
        <v>1</v>
      </c>
      <c r="K127" s="6">
        <v>1</v>
      </c>
      <c r="L127" s="6">
        <v>1</v>
      </c>
      <c r="M127" s="29">
        <v>0</v>
      </c>
      <c r="N127" s="29">
        <v>0</v>
      </c>
      <c r="O127" s="58">
        <f t="shared" si="4"/>
        <v>7</v>
      </c>
      <c r="P127" s="7"/>
      <c r="Q127" s="67">
        <v>7</v>
      </c>
      <c r="R127" s="41">
        <v>7</v>
      </c>
      <c r="S127" s="49">
        <v>6</v>
      </c>
    </row>
    <row r="128" spans="1:19" ht="15">
      <c r="A128" s="5" t="s">
        <v>98</v>
      </c>
      <c r="B128" s="6">
        <v>0</v>
      </c>
      <c r="C128" s="8" t="s">
        <v>104</v>
      </c>
      <c r="D128" s="9">
        <v>2</v>
      </c>
      <c r="E128" s="9">
        <v>2</v>
      </c>
      <c r="F128" s="6">
        <v>8</v>
      </c>
      <c r="G128" s="6">
        <v>4</v>
      </c>
      <c r="H128" s="6">
        <v>10</v>
      </c>
      <c r="I128" s="6">
        <v>4</v>
      </c>
      <c r="J128" s="6">
        <v>2</v>
      </c>
      <c r="K128" s="6">
        <v>5</v>
      </c>
      <c r="L128" s="6">
        <v>7</v>
      </c>
      <c r="M128" s="29">
        <v>7</v>
      </c>
      <c r="N128" s="29">
        <v>1</v>
      </c>
      <c r="O128" s="58">
        <f t="shared" si="4"/>
        <v>52</v>
      </c>
      <c r="P128" s="7"/>
      <c r="Q128" s="67">
        <v>51</v>
      </c>
      <c r="R128" s="41">
        <v>44</v>
      </c>
      <c r="S128" s="49">
        <v>37</v>
      </c>
    </row>
    <row r="129" spans="1:19" ht="15">
      <c r="A129" s="5" t="s">
        <v>20</v>
      </c>
      <c r="B129" s="6">
        <v>7</v>
      </c>
      <c r="C129" s="6">
        <v>3</v>
      </c>
      <c r="D129" s="6">
        <v>8</v>
      </c>
      <c r="E129" s="6">
        <v>8</v>
      </c>
      <c r="F129" s="6">
        <v>8</v>
      </c>
      <c r="G129" s="6">
        <v>0</v>
      </c>
      <c r="H129" s="6">
        <v>3</v>
      </c>
      <c r="I129" s="6">
        <v>6</v>
      </c>
      <c r="J129" s="6">
        <v>4</v>
      </c>
      <c r="K129" s="6">
        <v>6</v>
      </c>
      <c r="L129" s="6">
        <v>8</v>
      </c>
      <c r="M129" s="29">
        <v>15</v>
      </c>
      <c r="N129" s="29">
        <v>3</v>
      </c>
      <c r="O129" s="58">
        <f t="shared" si="4"/>
        <v>158</v>
      </c>
      <c r="P129" s="7"/>
      <c r="Q129" s="67">
        <v>155</v>
      </c>
      <c r="R129" s="41">
        <v>140</v>
      </c>
      <c r="S129" s="49">
        <v>132</v>
      </c>
    </row>
    <row r="130" spans="1:19" ht="15">
      <c r="A130" s="5" t="s">
        <v>58</v>
      </c>
      <c r="B130" s="6">
        <v>2</v>
      </c>
      <c r="C130" s="6">
        <v>7</v>
      </c>
      <c r="D130" s="6">
        <v>5</v>
      </c>
      <c r="E130" s="6">
        <v>4</v>
      </c>
      <c r="F130" s="6">
        <v>3</v>
      </c>
      <c r="G130" s="6">
        <v>4</v>
      </c>
      <c r="H130" s="6">
        <v>9</v>
      </c>
      <c r="I130" s="6">
        <v>5</v>
      </c>
      <c r="J130" s="6">
        <v>7</v>
      </c>
      <c r="K130" s="6">
        <v>6</v>
      </c>
      <c r="L130" s="6">
        <v>9</v>
      </c>
      <c r="M130" s="29">
        <v>3</v>
      </c>
      <c r="N130" s="29">
        <v>7</v>
      </c>
      <c r="O130" s="58">
        <f t="shared" si="4"/>
        <v>71</v>
      </c>
      <c r="P130" s="7"/>
      <c r="Q130" s="67">
        <v>64</v>
      </c>
      <c r="R130" s="41">
        <v>61</v>
      </c>
      <c r="S130" s="49">
        <v>52</v>
      </c>
    </row>
    <row r="131" spans="1:19" ht="15">
      <c r="A131" s="5" t="s">
        <v>22</v>
      </c>
      <c r="B131" s="6">
        <v>1</v>
      </c>
      <c r="C131" s="6">
        <v>2</v>
      </c>
      <c r="D131" s="6">
        <v>2</v>
      </c>
      <c r="E131" s="6">
        <v>0</v>
      </c>
      <c r="F131" s="6">
        <v>2</v>
      </c>
      <c r="G131" s="6">
        <v>1</v>
      </c>
      <c r="H131" s="6">
        <v>2</v>
      </c>
      <c r="I131" s="6">
        <v>1</v>
      </c>
      <c r="J131" s="6">
        <v>0</v>
      </c>
      <c r="K131" s="6">
        <v>0</v>
      </c>
      <c r="L131" s="6">
        <v>0</v>
      </c>
      <c r="M131" s="29">
        <v>0</v>
      </c>
      <c r="N131" s="29">
        <v>0</v>
      </c>
      <c r="O131" s="58">
        <f t="shared" si="4"/>
        <v>81</v>
      </c>
      <c r="P131" s="7"/>
      <c r="Q131" s="67">
        <v>81</v>
      </c>
      <c r="R131" s="41">
        <v>81</v>
      </c>
      <c r="S131" s="49">
        <v>81</v>
      </c>
    </row>
    <row r="132" spans="1:19" ht="15">
      <c r="A132" s="5" t="s">
        <v>59</v>
      </c>
      <c r="B132" s="6">
        <v>2</v>
      </c>
      <c r="C132" s="6">
        <v>6</v>
      </c>
      <c r="D132" s="6">
        <v>5</v>
      </c>
      <c r="E132" s="6">
        <v>10</v>
      </c>
      <c r="F132" s="6">
        <v>1</v>
      </c>
      <c r="G132" s="6">
        <v>1</v>
      </c>
      <c r="H132" s="6">
        <v>8</v>
      </c>
      <c r="I132" s="6">
        <v>3</v>
      </c>
      <c r="J132" s="6">
        <v>4</v>
      </c>
      <c r="K132" s="6">
        <v>6</v>
      </c>
      <c r="L132" s="6">
        <v>3</v>
      </c>
      <c r="M132" s="29">
        <v>4</v>
      </c>
      <c r="N132" s="29">
        <v>1</v>
      </c>
      <c r="O132" s="58">
        <f t="shared" si="4"/>
        <v>87</v>
      </c>
      <c r="P132" s="7"/>
      <c r="Q132" s="67">
        <v>86</v>
      </c>
      <c r="R132" s="41">
        <v>82</v>
      </c>
      <c r="S132" s="49">
        <v>79</v>
      </c>
    </row>
    <row r="133" spans="1:19" ht="15">
      <c r="A133" s="5" t="s">
        <v>27</v>
      </c>
      <c r="B133" s="6">
        <v>22</v>
      </c>
      <c r="C133" s="6">
        <v>19</v>
      </c>
      <c r="D133" s="6">
        <v>25</v>
      </c>
      <c r="E133" s="6">
        <v>15</v>
      </c>
      <c r="F133" s="6">
        <v>12</v>
      </c>
      <c r="G133" s="6">
        <v>13</v>
      </c>
      <c r="H133" s="6">
        <v>21</v>
      </c>
      <c r="I133" s="6">
        <v>17</v>
      </c>
      <c r="J133" s="6">
        <v>15</v>
      </c>
      <c r="K133" s="6">
        <v>15</v>
      </c>
      <c r="L133" s="6">
        <v>5</v>
      </c>
      <c r="M133" s="29">
        <v>9</v>
      </c>
      <c r="N133" s="29">
        <v>21</v>
      </c>
      <c r="O133" s="58">
        <f t="shared" si="4"/>
        <v>322</v>
      </c>
      <c r="P133" s="7"/>
      <c r="Q133" s="67">
        <v>301</v>
      </c>
      <c r="R133" s="41">
        <v>292</v>
      </c>
      <c r="S133" s="49">
        <v>287</v>
      </c>
    </row>
    <row r="134" spans="1:19" ht="15">
      <c r="A134" s="5" t="s">
        <v>107</v>
      </c>
      <c r="B134" s="6">
        <v>0</v>
      </c>
      <c r="C134" s="6">
        <v>0</v>
      </c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9" t="s">
        <v>94</v>
      </c>
      <c r="K134" s="9">
        <v>0</v>
      </c>
      <c r="L134" s="9">
        <v>1</v>
      </c>
      <c r="M134" s="29">
        <v>1</v>
      </c>
      <c r="N134" s="29">
        <v>1</v>
      </c>
      <c r="O134" s="58">
        <f t="shared" si="4"/>
        <v>4</v>
      </c>
      <c r="P134" s="7"/>
      <c r="Q134" s="67">
        <v>3</v>
      </c>
      <c r="R134" s="41">
        <v>2</v>
      </c>
      <c r="S134" s="49">
        <v>1</v>
      </c>
    </row>
    <row r="135" spans="1:19" ht="15">
      <c r="A135" s="5" t="s">
        <v>28</v>
      </c>
      <c r="B135" s="6">
        <v>6</v>
      </c>
      <c r="C135" s="6">
        <v>6</v>
      </c>
      <c r="D135" s="6">
        <v>14</v>
      </c>
      <c r="E135" s="6">
        <v>4</v>
      </c>
      <c r="F135" s="6">
        <v>7</v>
      </c>
      <c r="G135" s="6">
        <v>5</v>
      </c>
      <c r="H135" s="6">
        <v>4</v>
      </c>
      <c r="I135" s="6">
        <v>4</v>
      </c>
      <c r="J135" s="6">
        <v>8</v>
      </c>
      <c r="K135" s="6">
        <v>3</v>
      </c>
      <c r="L135" s="6">
        <v>4</v>
      </c>
      <c r="M135" s="29">
        <v>4</v>
      </c>
      <c r="N135" s="29">
        <v>2</v>
      </c>
      <c r="O135" s="58">
        <f t="shared" si="4"/>
        <v>81</v>
      </c>
      <c r="P135" s="7"/>
      <c r="Q135" s="67">
        <v>79</v>
      </c>
      <c r="R135" s="41">
        <v>75</v>
      </c>
      <c r="S135" s="49">
        <v>71</v>
      </c>
    </row>
    <row r="136" spans="1:19" ht="15">
      <c r="A136" s="5" t="s">
        <v>29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9" t="s">
        <v>141</v>
      </c>
      <c r="K136" s="9">
        <v>3</v>
      </c>
      <c r="L136" s="9">
        <v>13</v>
      </c>
      <c r="M136" s="29">
        <v>12</v>
      </c>
      <c r="N136" s="29">
        <v>13</v>
      </c>
      <c r="O136" s="58">
        <f t="shared" si="4"/>
        <v>43</v>
      </c>
      <c r="P136" s="7"/>
      <c r="Q136" s="67">
        <v>30</v>
      </c>
      <c r="R136" s="41">
        <v>18</v>
      </c>
      <c r="S136" s="49">
        <v>5</v>
      </c>
    </row>
    <row r="137" spans="1:19" ht="15">
      <c r="A137" s="5" t="s">
        <v>60</v>
      </c>
      <c r="B137" s="6">
        <v>6</v>
      </c>
      <c r="C137" s="6">
        <v>3</v>
      </c>
      <c r="D137" s="6">
        <v>1</v>
      </c>
      <c r="E137" s="6">
        <v>1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29">
        <v>0</v>
      </c>
      <c r="N137" s="29">
        <v>0</v>
      </c>
      <c r="O137" s="58">
        <f t="shared" si="4"/>
        <v>20</v>
      </c>
      <c r="P137" s="7"/>
      <c r="Q137" s="67">
        <v>20</v>
      </c>
      <c r="R137" s="41">
        <v>20</v>
      </c>
      <c r="S137" s="49">
        <v>20</v>
      </c>
    </row>
    <row r="138" spans="1:244" ht="15">
      <c r="A138" s="10" t="s">
        <v>61</v>
      </c>
      <c r="B138" s="11">
        <v>123</v>
      </c>
      <c r="C138" s="11">
        <v>123</v>
      </c>
      <c r="D138" s="11">
        <v>141</v>
      </c>
      <c r="E138" s="11">
        <v>125</v>
      </c>
      <c r="F138" s="11">
        <v>111</v>
      </c>
      <c r="G138" s="11">
        <v>87</v>
      </c>
      <c r="H138" s="11">
        <v>147</v>
      </c>
      <c r="I138" s="11">
        <v>111</v>
      </c>
      <c r="J138" s="11">
        <v>140</v>
      </c>
      <c r="K138" s="11">
        <f>+SUM(K120:K137)</f>
        <v>126</v>
      </c>
      <c r="L138" s="11">
        <v>145</v>
      </c>
      <c r="M138" s="23">
        <f>SUM(M119:M137)</f>
        <v>156</v>
      </c>
      <c r="N138" s="23">
        <f>SUM(N119:N137)</f>
        <v>134</v>
      </c>
      <c r="O138" s="59">
        <f t="shared" si="4"/>
        <v>2569</v>
      </c>
      <c r="P138" s="17"/>
      <c r="Q138" s="66">
        <v>2435</v>
      </c>
      <c r="R138" s="41">
        <v>2279</v>
      </c>
      <c r="S138" s="50">
        <v>2134</v>
      </c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  <c r="HU138" s="10"/>
      <c r="HV138" s="10"/>
      <c r="HW138" s="10"/>
      <c r="HX138" s="10"/>
      <c r="HY138" s="10"/>
      <c r="HZ138" s="10"/>
      <c r="IA138" s="10"/>
      <c r="IB138" s="10"/>
      <c r="IC138" s="10"/>
      <c r="ID138" s="10"/>
      <c r="IE138" s="10"/>
      <c r="IF138" s="10"/>
      <c r="IG138" s="10"/>
      <c r="IH138" s="10"/>
      <c r="II138" s="10"/>
      <c r="IJ138" s="10"/>
    </row>
    <row r="139" spans="1:244" ht="15">
      <c r="A139" s="10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23"/>
      <c r="N139" s="23"/>
      <c r="O139" s="60"/>
      <c r="P139" s="37"/>
      <c r="Q139" s="66"/>
      <c r="S139" s="5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</row>
    <row r="140" spans="2:19" ht="15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S140" s="48"/>
    </row>
    <row r="141" spans="1:19" ht="15">
      <c r="A141" s="2" t="s">
        <v>62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S141" s="48"/>
    </row>
    <row r="142" spans="1:19" ht="15">
      <c r="A142" s="5" t="s">
        <v>16</v>
      </c>
      <c r="B142" s="6">
        <v>0</v>
      </c>
      <c r="C142" s="6">
        <v>0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29">
        <v>0</v>
      </c>
      <c r="N142" s="29">
        <v>0</v>
      </c>
      <c r="O142" s="58">
        <f>+N142+Q142</f>
        <v>84</v>
      </c>
      <c r="P142" s="7"/>
      <c r="Q142" s="67">
        <v>84</v>
      </c>
      <c r="R142" s="41">
        <v>84</v>
      </c>
      <c r="S142" s="49">
        <v>84</v>
      </c>
    </row>
    <row r="143" spans="1:19" ht="15">
      <c r="A143" s="5" t="s">
        <v>20</v>
      </c>
      <c r="B143" s="6">
        <v>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29">
        <v>0</v>
      </c>
      <c r="N143" s="29">
        <v>0</v>
      </c>
      <c r="O143" s="58">
        <f>+N143+Q143</f>
        <v>45</v>
      </c>
      <c r="P143" s="7"/>
      <c r="Q143" s="67">
        <v>45</v>
      </c>
      <c r="R143" s="41">
        <v>45</v>
      </c>
      <c r="S143" s="49">
        <v>45</v>
      </c>
    </row>
    <row r="144" spans="1:19" ht="15">
      <c r="A144" s="5" t="s">
        <v>22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29">
        <v>0</v>
      </c>
      <c r="N144" s="29">
        <v>0</v>
      </c>
      <c r="O144" s="58">
        <f>+N144+Q144</f>
        <v>61</v>
      </c>
      <c r="P144" s="7"/>
      <c r="Q144" s="67">
        <v>61</v>
      </c>
      <c r="R144" s="41">
        <v>61</v>
      </c>
      <c r="S144" s="49">
        <v>61</v>
      </c>
    </row>
    <row r="145" spans="1:244" ht="15">
      <c r="A145" s="10" t="s">
        <v>63</v>
      </c>
      <c r="B145" s="11"/>
      <c r="C145" s="11"/>
      <c r="D145" s="11"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23">
        <v>0</v>
      </c>
      <c r="N145" s="23">
        <v>0</v>
      </c>
      <c r="O145" s="59">
        <f>+N145+Q145</f>
        <v>190</v>
      </c>
      <c r="P145" s="17"/>
      <c r="Q145" s="66">
        <v>190</v>
      </c>
      <c r="R145" s="41">
        <v>190</v>
      </c>
      <c r="S145" s="50">
        <v>190</v>
      </c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</row>
    <row r="146" spans="1:244" ht="15">
      <c r="A146" s="10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23"/>
      <c r="N146" s="23"/>
      <c r="O146" s="60"/>
      <c r="P146" s="37"/>
      <c r="Q146" s="66"/>
      <c r="S146" s="48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10"/>
      <c r="HY146" s="10"/>
      <c r="HZ146" s="10"/>
      <c r="IA146" s="10"/>
      <c r="IB146" s="10"/>
      <c r="IC146" s="10"/>
      <c r="ID146" s="10"/>
      <c r="IE146" s="10"/>
      <c r="IF146" s="10"/>
      <c r="IG146" s="10"/>
      <c r="IH146" s="10"/>
      <c r="II146" s="10"/>
      <c r="IJ146" s="10"/>
    </row>
    <row r="147" spans="1:244" ht="15">
      <c r="A147" s="10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23"/>
      <c r="N147" s="23"/>
      <c r="O147" s="60"/>
      <c r="P147" s="37"/>
      <c r="Q147" s="66"/>
      <c r="S147" s="48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10"/>
      <c r="HY147" s="10"/>
      <c r="HZ147" s="10"/>
      <c r="IA147" s="10"/>
      <c r="IB147" s="10"/>
      <c r="IC147" s="10"/>
      <c r="ID147" s="10"/>
      <c r="IE147" s="10"/>
      <c r="IF147" s="10"/>
      <c r="IG147" s="10"/>
      <c r="IH147" s="10"/>
      <c r="II147" s="10"/>
      <c r="IJ147" s="10"/>
    </row>
    <row r="148" spans="1:244" s="12" customFormat="1" ht="15">
      <c r="A148" s="2" t="s">
        <v>145</v>
      </c>
      <c r="B148" s="13">
        <v>0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4" t="s">
        <v>133</v>
      </c>
      <c r="K148" s="14">
        <v>30</v>
      </c>
      <c r="L148" s="14">
        <v>43</v>
      </c>
      <c r="M148" s="31">
        <v>90</v>
      </c>
      <c r="N148" s="31">
        <v>59</v>
      </c>
      <c r="O148" s="61">
        <f aca="true" t="shared" si="5" ref="O148:O164">+N148+Q148</f>
        <v>234</v>
      </c>
      <c r="P148" s="43"/>
      <c r="Q148" s="67">
        <v>175</v>
      </c>
      <c r="R148" s="41">
        <v>85</v>
      </c>
      <c r="S148" s="51">
        <v>42</v>
      </c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  <c r="II148" s="10"/>
      <c r="IJ148" s="10"/>
    </row>
    <row r="149" spans="1:244" ht="15">
      <c r="A149" s="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29"/>
      <c r="N149" s="29"/>
      <c r="O149" s="61" t="s">
        <v>160</v>
      </c>
      <c r="P149" s="43"/>
      <c r="Q149" s="67"/>
      <c r="S149" s="5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  <c r="II149" s="10"/>
      <c r="IJ149" s="10"/>
    </row>
    <row r="150" spans="1:19" s="12" customFormat="1" ht="15">
      <c r="A150" s="2" t="s">
        <v>188</v>
      </c>
      <c r="B150" s="13">
        <v>89</v>
      </c>
      <c r="C150" s="13">
        <v>107</v>
      </c>
      <c r="D150" s="13">
        <v>96</v>
      </c>
      <c r="E150" s="13">
        <v>103</v>
      </c>
      <c r="F150" s="13">
        <v>121</v>
      </c>
      <c r="G150" s="13">
        <v>116</v>
      </c>
      <c r="H150" s="13">
        <v>98</v>
      </c>
      <c r="I150" s="13">
        <v>112</v>
      </c>
      <c r="J150" s="13">
        <v>99</v>
      </c>
      <c r="K150" s="13">
        <v>107</v>
      </c>
      <c r="L150" s="13">
        <v>94</v>
      </c>
      <c r="M150" s="31">
        <v>147</v>
      </c>
      <c r="N150" s="31">
        <v>181</v>
      </c>
      <c r="O150" s="61">
        <f t="shared" si="5"/>
        <v>2410</v>
      </c>
      <c r="P150" s="43"/>
      <c r="Q150" s="67">
        <v>2229</v>
      </c>
      <c r="R150" s="41">
        <v>2082</v>
      </c>
      <c r="S150" s="51">
        <v>1988</v>
      </c>
    </row>
    <row r="151" spans="1:19" s="12" customFormat="1" ht="15">
      <c r="A151" s="2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31"/>
      <c r="N151" s="31"/>
      <c r="O151" s="61" t="s">
        <v>160</v>
      </c>
      <c r="P151" s="43"/>
      <c r="Q151" s="67"/>
      <c r="R151" s="41"/>
      <c r="S151" s="51"/>
    </row>
    <row r="152" spans="1:19" s="12" customFormat="1" ht="15">
      <c r="A152" s="2" t="s">
        <v>64</v>
      </c>
      <c r="B152" s="13">
        <v>139</v>
      </c>
      <c r="C152" s="13">
        <v>134</v>
      </c>
      <c r="D152" s="13">
        <v>125</v>
      </c>
      <c r="E152" s="13">
        <v>127</v>
      </c>
      <c r="F152" s="13">
        <v>169</v>
      </c>
      <c r="G152" s="13">
        <v>83</v>
      </c>
      <c r="H152" s="13">
        <v>89</v>
      </c>
      <c r="I152" s="13">
        <v>132</v>
      </c>
      <c r="J152" s="13">
        <v>135</v>
      </c>
      <c r="K152" s="13">
        <v>106</v>
      </c>
      <c r="L152" s="13">
        <v>84</v>
      </c>
      <c r="M152" s="31">
        <v>106</v>
      </c>
      <c r="N152" s="31">
        <v>141</v>
      </c>
      <c r="O152" s="61">
        <f t="shared" si="5"/>
        <v>5323</v>
      </c>
      <c r="P152" s="43"/>
      <c r="Q152" s="67">
        <v>5182</v>
      </c>
      <c r="R152" s="41">
        <v>5076</v>
      </c>
      <c r="S152" s="51">
        <v>4992</v>
      </c>
    </row>
    <row r="153" spans="2:19" s="12" customFormat="1" ht="15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31"/>
      <c r="N153" s="31"/>
      <c r="O153" s="61" t="s">
        <v>160</v>
      </c>
      <c r="P153" s="43"/>
      <c r="Q153" s="67"/>
      <c r="R153" s="41"/>
      <c r="S153" s="52"/>
    </row>
    <row r="154" spans="1:19" s="12" customFormat="1" ht="15">
      <c r="A154" s="2" t="s">
        <v>65</v>
      </c>
      <c r="B154" s="13">
        <v>0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31">
        <v>0</v>
      </c>
      <c r="N154" s="31">
        <v>0</v>
      </c>
      <c r="O154" s="61">
        <f t="shared" si="5"/>
        <v>1</v>
      </c>
      <c r="P154" s="43"/>
      <c r="Q154" s="67">
        <v>1</v>
      </c>
      <c r="R154" s="41">
        <v>1</v>
      </c>
      <c r="S154" s="51">
        <v>1</v>
      </c>
    </row>
    <row r="155" spans="2:19" s="12" customFormat="1" ht="1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31"/>
      <c r="N155" s="31"/>
      <c r="O155" s="61" t="s">
        <v>160</v>
      </c>
      <c r="P155" s="43"/>
      <c r="Q155" s="67"/>
      <c r="R155" s="41"/>
      <c r="S155" s="52"/>
    </row>
    <row r="156" spans="1:19" s="12" customFormat="1" ht="15">
      <c r="A156" s="12" t="s">
        <v>99</v>
      </c>
      <c r="B156" s="14" t="s">
        <v>104</v>
      </c>
      <c r="C156" s="13">
        <v>0</v>
      </c>
      <c r="D156" s="15">
        <v>2</v>
      </c>
      <c r="E156" s="15">
        <v>26</v>
      </c>
      <c r="F156" s="13">
        <v>27</v>
      </c>
      <c r="G156" s="13">
        <v>17</v>
      </c>
      <c r="H156" s="13">
        <v>20</v>
      </c>
      <c r="I156" s="13">
        <v>21</v>
      </c>
      <c r="J156" s="13">
        <v>18</v>
      </c>
      <c r="K156" s="13">
        <v>19</v>
      </c>
      <c r="L156" s="13">
        <v>16</v>
      </c>
      <c r="M156" s="31">
        <v>25</v>
      </c>
      <c r="N156" s="31">
        <v>23</v>
      </c>
      <c r="O156" s="61">
        <f t="shared" si="5"/>
        <v>214</v>
      </c>
      <c r="P156" s="43"/>
      <c r="Q156" s="67">
        <v>191</v>
      </c>
      <c r="R156" s="41">
        <v>166</v>
      </c>
      <c r="S156" s="51">
        <v>150</v>
      </c>
    </row>
    <row r="157" spans="2:19" ht="15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O157" s="61" t="s">
        <v>160</v>
      </c>
      <c r="P157" s="12"/>
      <c r="S157" s="48"/>
    </row>
    <row r="158" spans="1:19" s="12" customFormat="1" ht="15">
      <c r="A158" s="2" t="s">
        <v>186</v>
      </c>
      <c r="B158" s="13">
        <v>2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31">
        <v>0</v>
      </c>
      <c r="N158" s="31">
        <v>0</v>
      </c>
      <c r="O158" s="61">
        <f t="shared" si="5"/>
        <v>1168</v>
      </c>
      <c r="P158" s="43"/>
      <c r="Q158" s="67">
        <v>1168</v>
      </c>
      <c r="R158" s="41">
        <v>1168</v>
      </c>
      <c r="S158" s="51">
        <v>1168</v>
      </c>
    </row>
    <row r="159" spans="2:19" s="12" customFormat="1" ht="15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32"/>
      <c r="N159" s="32"/>
      <c r="O159" s="61" t="s">
        <v>160</v>
      </c>
      <c r="Q159" s="63"/>
      <c r="R159" s="41"/>
      <c r="S159" s="51"/>
    </row>
    <row r="160" spans="1:19" s="12" customFormat="1" ht="15">
      <c r="A160" s="2" t="s">
        <v>66</v>
      </c>
      <c r="B160" s="13">
        <v>0</v>
      </c>
      <c r="C160" s="13">
        <v>0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31">
        <v>0</v>
      </c>
      <c r="N160" s="31">
        <v>0</v>
      </c>
      <c r="O160" s="61">
        <f t="shared" si="5"/>
        <v>56</v>
      </c>
      <c r="P160" s="43"/>
      <c r="Q160" s="67">
        <v>56</v>
      </c>
      <c r="R160" s="41">
        <v>56</v>
      </c>
      <c r="S160" s="51">
        <v>56</v>
      </c>
    </row>
    <row r="161" spans="2:19" s="12" customFormat="1" ht="15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32"/>
      <c r="N161" s="32"/>
      <c r="O161" s="61" t="s">
        <v>160</v>
      </c>
      <c r="Q161" s="63"/>
      <c r="R161" s="41"/>
      <c r="S161" s="52"/>
    </row>
    <row r="162" spans="1:19" s="12" customFormat="1" ht="15">
      <c r="A162" s="12" t="s">
        <v>169</v>
      </c>
      <c r="B162" s="13">
        <v>0</v>
      </c>
      <c r="C162" s="13">
        <v>0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4" t="s">
        <v>94</v>
      </c>
      <c r="M162" s="32">
        <v>0</v>
      </c>
      <c r="N162" s="32">
        <v>0</v>
      </c>
      <c r="O162" s="61">
        <f t="shared" si="5"/>
        <v>1</v>
      </c>
      <c r="P162" s="43"/>
      <c r="Q162" s="67">
        <v>1</v>
      </c>
      <c r="R162" s="41">
        <v>1</v>
      </c>
      <c r="S162" s="52"/>
    </row>
    <row r="163" spans="2:19" s="12" customFormat="1" ht="1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32"/>
      <c r="N163" s="32"/>
      <c r="O163" s="61" t="s">
        <v>160</v>
      </c>
      <c r="Q163" s="63"/>
      <c r="R163" s="41"/>
      <c r="S163" s="52"/>
    </row>
    <row r="164" spans="1:19" s="12" customFormat="1" ht="15">
      <c r="A164" s="2" t="s">
        <v>67</v>
      </c>
      <c r="B164" s="13">
        <v>84</v>
      </c>
      <c r="C164" s="13">
        <v>37</v>
      </c>
      <c r="D164" s="13">
        <v>41</v>
      </c>
      <c r="E164" s="13">
        <v>23</v>
      </c>
      <c r="F164" s="13">
        <v>20</v>
      </c>
      <c r="G164" s="13">
        <v>20</v>
      </c>
      <c r="H164" s="13">
        <v>16</v>
      </c>
      <c r="I164" s="13">
        <v>13</v>
      </c>
      <c r="J164" s="13">
        <v>19</v>
      </c>
      <c r="K164" s="13">
        <v>22</v>
      </c>
      <c r="L164" s="13">
        <v>27</v>
      </c>
      <c r="M164" s="31">
        <v>16</v>
      </c>
      <c r="N164" s="31">
        <v>11</v>
      </c>
      <c r="O164" s="61">
        <f t="shared" si="5"/>
        <v>424</v>
      </c>
      <c r="P164" s="43"/>
      <c r="Q164" s="67">
        <v>413</v>
      </c>
      <c r="R164" s="41">
        <v>397</v>
      </c>
      <c r="S164" s="51">
        <v>370</v>
      </c>
    </row>
    <row r="165" spans="4:19" ht="15">
      <c r="D165" s="6"/>
      <c r="E165" s="13"/>
      <c r="F165" s="6"/>
      <c r="G165" s="6"/>
      <c r="H165" s="6"/>
      <c r="I165" s="6"/>
      <c r="J165" s="6"/>
      <c r="K165" s="6"/>
      <c r="L165" s="6"/>
      <c r="S165" s="48"/>
    </row>
    <row r="166" spans="1:19" ht="15">
      <c r="A166" s="2" t="s">
        <v>70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S166" s="48"/>
    </row>
    <row r="167" spans="1:19" ht="15">
      <c r="A167" s="5" t="s">
        <v>71</v>
      </c>
      <c r="B167" s="6">
        <v>1</v>
      </c>
      <c r="C167" s="6">
        <v>2</v>
      </c>
      <c r="D167" s="6">
        <v>1</v>
      </c>
      <c r="E167" s="6">
        <v>3</v>
      </c>
      <c r="F167" s="6">
        <v>0</v>
      </c>
      <c r="G167" s="6">
        <v>1</v>
      </c>
      <c r="H167" s="6">
        <v>2</v>
      </c>
      <c r="I167" s="9" t="s">
        <v>142</v>
      </c>
      <c r="J167" s="6">
        <v>0</v>
      </c>
      <c r="K167" s="6">
        <v>1</v>
      </c>
      <c r="L167" s="6">
        <v>0</v>
      </c>
      <c r="M167" s="29">
        <v>0</v>
      </c>
      <c r="N167" s="29">
        <v>0</v>
      </c>
      <c r="O167" s="58">
        <f aca="true" t="shared" si="6" ref="O167:O183">+N167+Q167</f>
        <v>18</v>
      </c>
      <c r="P167" s="7"/>
      <c r="Q167" s="67">
        <v>18</v>
      </c>
      <c r="R167" s="41">
        <v>18</v>
      </c>
      <c r="S167" s="49">
        <v>18</v>
      </c>
    </row>
    <row r="168" spans="1:19" ht="15">
      <c r="A168" s="5" t="s">
        <v>72</v>
      </c>
      <c r="B168" s="6">
        <v>5</v>
      </c>
      <c r="C168" s="6">
        <v>3</v>
      </c>
      <c r="D168" s="6">
        <v>3</v>
      </c>
      <c r="E168" s="6">
        <v>1</v>
      </c>
      <c r="F168" s="6">
        <v>5</v>
      </c>
      <c r="G168" s="6">
        <v>5</v>
      </c>
      <c r="H168" s="6">
        <v>5</v>
      </c>
      <c r="I168" s="6">
        <v>2</v>
      </c>
      <c r="J168" s="6">
        <v>2</v>
      </c>
      <c r="K168" s="6">
        <v>2</v>
      </c>
      <c r="L168" s="6">
        <v>5</v>
      </c>
      <c r="M168" s="29">
        <v>2</v>
      </c>
      <c r="N168" s="29">
        <v>4</v>
      </c>
      <c r="O168" s="58">
        <f t="shared" si="6"/>
        <v>47</v>
      </c>
      <c r="P168" s="7"/>
      <c r="Q168" s="67">
        <v>43</v>
      </c>
      <c r="R168" s="41">
        <v>41</v>
      </c>
      <c r="S168" s="49">
        <v>36</v>
      </c>
    </row>
    <row r="169" spans="1:19" ht="15">
      <c r="A169" s="5" t="s">
        <v>73</v>
      </c>
      <c r="B169" s="6">
        <v>0</v>
      </c>
      <c r="C169" s="6">
        <v>3</v>
      </c>
      <c r="D169" s="6">
        <v>0</v>
      </c>
      <c r="E169" s="6">
        <v>3</v>
      </c>
      <c r="F169" s="6">
        <v>1</v>
      </c>
      <c r="G169" s="6">
        <v>2</v>
      </c>
      <c r="H169" s="6">
        <v>1</v>
      </c>
      <c r="I169" s="6">
        <v>0</v>
      </c>
      <c r="J169" s="6">
        <v>0</v>
      </c>
      <c r="K169" s="6">
        <v>0</v>
      </c>
      <c r="L169" s="6">
        <v>0</v>
      </c>
      <c r="M169" s="29">
        <v>0</v>
      </c>
      <c r="N169" s="29">
        <v>0</v>
      </c>
      <c r="O169" s="58">
        <f t="shared" si="6"/>
        <v>14</v>
      </c>
      <c r="P169" s="7"/>
      <c r="Q169" s="67">
        <v>14</v>
      </c>
      <c r="R169" s="41">
        <v>14</v>
      </c>
      <c r="S169" s="49">
        <v>14</v>
      </c>
    </row>
    <row r="170" spans="1:19" ht="15">
      <c r="A170" s="5" t="s">
        <v>7</v>
      </c>
      <c r="B170" s="6">
        <v>13</v>
      </c>
      <c r="C170" s="6">
        <v>13</v>
      </c>
      <c r="D170" s="6">
        <v>10</v>
      </c>
      <c r="E170" s="6">
        <v>7</v>
      </c>
      <c r="F170" s="6">
        <v>11</v>
      </c>
      <c r="G170" s="6">
        <v>9</v>
      </c>
      <c r="H170" s="6">
        <v>9</v>
      </c>
      <c r="I170" s="6">
        <v>6</v>
      </c>
      <c r="J170" s="6">
        <v>4</v>
      </c>
      <c r="K170" s="6">
        <v>8</v>
      </c>
      <c r="L170" s="6">
        <v>9</v>
      </c>
      <c r="M170" s="29">
        <v>6</v>
      </c>
      <c r="N170" s="29">
        <v>8</v>
      </c>
      <c r="O170" s="58">
        <f t="shared" si="6"/>
        <v>223</v>
      </c>
      <c r="P170" s="7"/>
      <c r="Q170" s="67">
        <v>215</v>
      </c>
      <c r="R170" s="41">
        <v>209</v>
      </c>
      <c r="S170" s="49">
        <v>200</v>
      </c>
    </row>
    <row r="171" spans="1:19" ht="15">
      <c r="A171" s="5" t="s">
        <v>9</v>
      </c>
      <c r="B171" s="6">
        <v>5</v>
      </c>
      <c r="C171" s="6">
        <v>3</v>
      </c>
      <c r="D171" s="6">
        <v>9</v>
      </c>
      <c r="E171" s="6">
        <v>3</v>
      </c>
      <c r="F171" s="6">
        <v>2</v>
      </c>
      <c r="G171" s="6">
        <v>4</v>
      </c>
      <c r="H171" s="6">
        <v>5</v>
      </c>
      <c r="I171" s="6">
        <v>11</v>
      </c>
      <c r="J171" s="6">
        <v>8</v>
      </c>
      <c r="K171" s="6">
        <v>7</v>
      </c>
      <c r="L171" s="6">
        <v>16</v>
      </c>
      <c r="M171" s="29">
        <v>9</v>
      </c>
      <c r="N171" s="29">
        <v>5</v>
      </c>
      <c r="O171" s="58">
        <f t="shared" si="6"/>
        <v>128</v>
      </c>
      <c r="P171" s="7"/>
      <c r="Q171" s="67">
        <v>123</v>
      </c>
      <c r="R171" s="41">
        <v>114</v>
      </c>
      <c r="S171" s="49">
        <v>98</v>
      </c>
    </row>
    <row r="172" spans="1:19" ht="15">
      <c r="A172" s="5" t="s">
        <v>150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9" t="s">
        <v>130</v>
      </c>
      <c r="L172" s="6">
        <v>2</v>
      </c>
      <c r="M172" s="29">
        <v>4</v>
      </c>
      <c r="N172" s="29">
        <v>9</v>
      </c>
      <c r="O172" s="58">
        <f t="shared" si="6"/>
        <v>18</v>
      </c>
      <c r="P172" s="7"/>
      <c r="Q172" s="67">
        <v>9</v>
      </c>
      <c r="R172" s="41">
        <v>5</v>
      </c>
      <c r="S172" s="49">
        <v>3</v>
      </c>
    </row>
    <row r="173" spans="1:19" ht="15">
      <c r="A173" s="5" t="s">
        <v>11</v>
      </c>
      <c r="B173" s="6">
        <v>39</v>
      </c>
      <c r="C173" s="6">
        <v>37</v>
      </c>
      <c r="D173" s="6">
        <v>44</v>
      </c>
      <c r="E173" s="6">
        <v>55</v>
      </c>
      <c r="F173" s="6">
        <v>34</v>
      </c>
      <c r="G173" s="6">
        <v>59</v>
      </c>
      <c r="H173" s="6">
        <v>42</v>
      </c>
      <c r="I173" s="6">
        <v>51</v>
      </c>
      <c r="J173" s="6">
        <v>87</v>
      </c>
      <c r="K173" s="6">
        <v>64</v>
      </c>
      <c r="L173" s="6">
        <v>47</v>
      </c>
      <c r="M173" s="29">
        <v>44</v>
      </c>
      <c r="N173" s="29">
        <v>63</v>
      </c>
      <c r="O173" s="58">
        <f t="shared" si="6"/>
        <v>837</v>
      </c>
      <c r="P173" s="7"/>
      <c r="Q173" s="67">
        <v>774</v>
      </c>
      <c r="R173" s="41">
        <v>730</v>
      </c>
      <c r="S173" s="49">
        <v>683</v>
      </c>
    </row>
    <row r="174" spans="1:19" ht="15">
      <c r="A174" s="5" t="s">
        <v>12</v>
      </c>
      <c r="B174" s="6">
        <v>8</v>
      </c>
      <c r="C174" s="6">
        <v>13</v>
      </c>
      <c r="D174" s="6">
        <v>11</v>
      </c>
      <c r="E174" s="6">
        <v>7</v>
      </c>
      <c r="F174" s="6">
        <v>10</v>
      </c>
      <c r="G174" s="6">
        <v>6</v>
      </c>
      <c r="H174" s="6">
        <v>2</v>
      </c>
      <c r="I174" s="6">
        <v>10</v>
      </c>
      <c r="J174" s="6">
        <v>6</v>
      </c>
      <c r="K174" s="6">
        <v>4</v>
      </c>
      <c r="L174" s="6">
        <v>11</v>
      </c>
      <c r="M174" s="29">
        <v>14</v>
      </c>
      <c r="N174" s="29">
        <v>11</v>
      </c>
      <c r="O174" s="58">
        <f t="shared" si="6"/>
        <v>192</v>
      </c>
      <c r="P174" s="7"/>
      <c r="Q174" s="67">
        <v>181</v>
      </c>
      <c r="R174" s="41">
        <v>167</v>
      </c>
      <c r="S174" s="49">
        <v>156</v>
      </c>
    </row>
    <row r="175" spans="1:19" ht="15">
      <c r="A175" s="5" t="s">
        <v>13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9" t="s">
        <v>94</v>
      </c>
      <c r="J175" s="6">
        <v>1</v>
      </c>
      <c r="K175" s="6">
        <v>5</v>
      </c>
      <c r="L175" s="6">
        <v>1</v>
      </c>
      <c r="M175" s="29">
        <v>3</v>
      </c>
      <c r="N175" s="29">
        <v>5</v>
      </c>
      <c r="O175" s="58">
        <f t="shared" si="6"/>
        <v>16</v>
      </c>
      <c r="P175" s="7"/>
      <c r="Q175" s="67">
        <v>11</v>
      </c>
      <c r="R175" s="41">
        <v>8</v>
      </c>
      <c r="S175" s="49">
        <v>7</v>
      </c>
    </row>
    <row r="176" spans="1:19" ht="15">
      <c r="A176" s="5" t="s">
        <v>14</v>
      </c>
      <c r="B176" s="6">
        <v>6</v>
      </c>
      <c r="C176" s="6">
        <v>10</v>
      </c>
      <c r="D176" s="6">
        <v>10</v>
      </c>
      <c r="E176" s="6">
        <v>4</v>
      </c>
      <c r="F176" s="6">
        <v>9</v>
      </c>
      <c r="G176" s="6">
        <v>6</v>
      </c>
      <c r="H176" s="6">
        <v>12</v>
      </c>
      <c r="I176" s="6">
        <v>8</v>
      </c>
      <c r="J176" s="6">
        <v>11</v>
      </c>
      <c r="K176" s="6">
        <v>11</v>
      </c>
      <c r="L176" s="6">
        <v>8</v>
      </c>
      <c r="M176" s="29">
        <v>11</v>
      </c>
      <c r="N176" s="29">
        <v>3</v>
      </c>
      <c r="O176" s="58">
        <f t="shared" si="6"/>
        <v>132</v>
      </c>
      <c r="P176" s="7"/>
      <c r="Q176" s="67">
        <v>129</v>
      </c>
      <c r="R176" s="41">
        <v>118</v>
      </c>
      <c r="S176" s="49">
        <v>110</v>
      </c>
    </row>
    <row r="177" spans="1:19" ht="15">
      <c r="A177" s="5" t="s">
        <v>125</v>
      </c>
      <c r="B177" s="6">
        <v>0</v>
      </c>
      <c r="C177" s="6">
        <v>0</v>
      </c>
      <c r="D177" s="6">
        <v>0</v>
      </c>
      <c r="E177" s="6">
        <v>0</v>
      </c>
      <c r="F177" s="9" t="s">
        <v>104</v>
      </c>
      <c r="G177" s="6">
        <v>1</v>
      </c>
      <c r="H177" s="6">
        <v>2</v>
      </c>
      <c r="I177" s="6">
        <v>10</v>
      </c>
      <c r="J177" s="6">
        <v>8</v>
      </c>
      <c r="K177" s="6">
        <v>11</v>
      </c>
      <c r="L177" s="6">
        <v>15</v>
      </c>
      <c r="M177" s="29">
        <v>8</v>
      </c>
      <c r="N177" s="29">
        <v>8</v>
      </c>
      <c r="O177" s="58">
        <f t="shared" si="6"/>
        <v>63</v>
      </c>
      <c r="P177" s="7"/>
      <c r="Q177" s="67">
        <v>55</v>
      </c>
      <c r="R177" s="41">
        <v>47</v>
      </c>
      <c r="S177" s="49">
        <v>32</v>
      </c>
    </row>
    <row r="178" spans="1:19" ht="15">
      <c r="A178" s="5" t="s">
        <v>100</v>
      </c>
      <c r="B178" s="6">
        <v>0</v>
      </c>
      <c r="C178" s="6">
        <v>0</v>
      </c>
      <c r="D178" s="8" t="s">
        <v>101</v>
      </c>
      <c r="E178" s="8">
        <v>17</v>
      </c>
      <c r="F178" s="6">
        <v>14</v>
      </c>
      <c r="G178" s="6">
        <v>7</v>
      </c>
      <c r="H178" s="6">
        <v>7</v>
      </c>
      <c r="I178" s="6">
        <v>6</v>
      </c>
      <c r="J178" s="6">
        <v>10</v>
      </c>
      <c r="K178" s="6">
        <v>0</v>
      </c>
      <c r="L178" s="6">
        <v>9</v>
      </c>
      <c r="M178" s="33" t="s">
        <v>189</v>
      </c>
      <c r="N178" s="33" t="s">
        <v>189</v>
      </c>
      <c r="O178" s="7">
        <v>81</v>
      </c>
      <c r="P178" s="7"/>
      <c r="Q178" s="67">
        <v>81</v>
      </c>
      <c r="R178" s="41">
        <v>81</v>
      </c>
      <c r="S178" s="49">
        <v>72</v>
      </c>
    </row>
    <row r="179" spans="1:19" ht="15">
      <c r="A179" s="5" t="s">
        <v>132</v>
      </c>
      <c r="B179" s="6">
        <v>0</v>
      </c>
      <c r="C179" s="6">
        <v>0</v>
      </c>
      <c r="D179" s="8">
        <v>0</v>
      </c>
      <c r="E179" s="8">
        <v>0</v>
      </c>
      <c r="F179" s="6">
        <v>0</v>
      </c>
      <c r="G179" s="6">
        <v>0</v>
      </c>
      <c r="H179" s="9" t="s">
        <v>133</v>
      </c>
      <c r="I179" s="6">
        <v>18</v>
      </c>
      <c r="J179" s="6">
        <v>46</v>
      </c>
      <c r="K179" s="6">
        <v>32</v>
      </c>
      <c r="L179" s="6">
        <v>37</v>
      </c>
      <c r="M179" s="29">
        <v>33</v>
      </c>
      <c r="N179" s="29">
        <v>31</v>
      </c>
      <c r="O179" s="58">
        <f t="shared" si="6"/>
        <v>209</v>
      </c>
      <c r="P179" s="7"/>
      <c r="Q179" s="67">
        <v>178</v>
      </c>
      <c r="R179" s="41">
        <v>145</v>
      </c>
      <c r="S179" s="49">
        <v>108</v>
      </c>
    </row>
    <row r="180" spans="1:19" ht="15">
      <c r="A180" s="5" t="s">
        <v>146</v>
      </c>
      <c r="B180" s="6">
        <v>0</v>
      </c>
      <c r="C180" s="6">
        <v>0</v>
      </c>
      <c r="D180" s="8">
        <v>0</v>
      </c>
      <c r="E180" s="8">
        <v>0</v>
      </c>
      <c r="F180" s="6">
        <v>0</v>
      </c>
      <c r="G180" s="6">
        <v>0</v>
      </c>
      <c r="H180" s="9">
        <v>0</v>
      </c>
      <c r="I180" s="9">
        <v>0</v>
      </c>
      <c r="J180" s="9" t="s">
        <v>141</v>
      </c>
      <c r="K180" s="9">
        <v>5</v>
      </c>
      <c r="L180" s="9">
        <v>2</v>
      </c>
      <c r="M180" s="29">
        <v>8</v>
      </c>
      <c r="N180" s="29">
        <v>29</v>
      </c>
      <c r="O180" s="58">
        <f t="shared" si="6"/>
        <v>46</v>
      </c>
      <c r="P180" s="7"/>
      <c r="Q180" s="67">
        <v>17</v>
      </c>
      <c r="R180" s="41">
        <v>9</v>
      </c>
      <c r="S180" s="49">
        <v>7</v>
      </c>
    </row>
    <row r="181" spans="1:19" ht="15">
      <c r="A181" s="5" t="s">
        <v>22</v>
      </c>
      <c r="B181" s="6">
        <v>0</v>
      </c>
      <c r="C181" s="6">
        <v>0</v>
      </c>
      <c r="D181" s="8">
        <v>0</v>
      </c>
      <c r="E181" s="8">
        <v>0</v>
      </c>
      <c r="F181" s="6">
        <v>0</v>
      </c>
      <c r="G181" s="6">
        <v>0</v>
      </c>
      <c r="H181" s="9">
        <v>0</v>
      </c>
      <c r="I181" s="9" t="s">
        <v>110</v>
      </c>
      <c r="J181" s="6">
        <v>2</v>
      </c>
      <c r="K181" s="6">
        <v>4</v>
      </c>
      <c r="L181" s="6">
        <v>1</v>
      </c>
      <c r="M181" s="29">
        <v>13</v>
      </c>
      <c r="N181" s="29">
        <v>8</v>
      </c>
      <c r="O181" s="58">
        <f t="shared" si="6"/>
        <v>32</v>
      </c>
      <c r="P181" s="7"/>
      <c r="Q181" s="67">
        <v>24</v>
      </c>
      <c r="R181" s="41">
        <v>11</v>
      </c>
      <c r="S181" s="49">
        <v>10</v>
      </c>
    </row>
    <row r="182" spans="1:19" ht="15">
      <c r="A182" s="5" t="s">
        <v>147</v>
      </c>
      <c r="B182" s="6">
        <v>0</v>
      </c>
      <c r="C182" s="6">
        <v>0</v>
      </c>
      <c r="D182" s="8">
        <v>0</v>
      </c>
      <c r="E182" s="8">
        <v>0</v>
      </c>
      <c r="F182" s="6">
        <v>0</v>
      </c>
      <c r="G182" s="6">
        <v>0</v>
      </c>
      <c r="H182" s="9">
        <v>0</v>
      </c>
      <c r="I182" s="9">
        <v>0</v>
      </c>
      <c r="J182" s="9" t="s">
        <v>141</v>
      </c>
      <c r="K182" s="9">
        <v>1</v>
      </c>
      <c r="L182" s="9">
        <v>5</v>
      </c>
      <c r="M182" s="29">
        <v>0</v>
      </c>
      <c r="N182" s="29">
        <v>1</v>
      </c>
      <c r="O182" s="58">
        <f t="shared" si="6"/>
        <v>9</v>
      </c>
      <c r="P182" s="7"/>
      <c r="Q182" s="67">
        <v>8</v>
      </c>
      <c r="R182" s="41">
        <v>8</v>
      </c>
      <c r="S182" s="49">
        <v>3</v>
      </c>
    </row>
    <row r="183" spans="1:244" ht="15">
      <c r="A183" s="10" t="s">
        <v>74</v>
      </c>
      <c r="B183" s="11">
        <v>77</v>
      </c>
      <c r="C183" s="11">
        <v>84</v>
      </c>
      <c r="D183" s="11">
        <v>99</v>
      </c>
      <c r="E183" s="11">
        <v>100</v>
      </c>
      <c r="F183" s="11">
        <v>86</v>
      </c>
      <c r="G183" s="11">
        <v>100</v>
      </c>
      <c r="H183" s="18">
        <v>99</v>
      </c>
      <c r="I183" s="11">
        <v>127</v>
      </c>
      <c r="J183" s="11">
        <v>189</v>
      </c>
      <c r="K183" s="11">
        <v>158</v>
      </c>
      <c r="L183" s="11">
        <v>168</v>
      </c>
      <c r="M183" s="23">
        <f>SUM(M167:M182)</f>
        <v>155</v>
      </c>
      <c r="N183" s="23">
        <f>SUM(N167:N182)</f>
        <v>185</v>
      </c>
      <c r="O183" s="59">
        <f t="shared" si="6"/>
        <v>2065</v>
      </c>
      <c r="P183" s="17"/>
      <c r="Q183" s="66">
        <v>1880</v>
      </c>
      <c r="R183" s="41">
        <v>1725</v>
      </c>
      <c r="S183" s="50">
        <v>1557</v>
      </c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</row>
    <row r="184" spans="1:244" ht="15">
      <c r="A184" s="10"/>
      <c r="B184" s="11"/>
      <c r="C184" s="11"/>
      <c r="D184" s="11"/>
      <c r="E184" s="11"/>
      <c r="F184" s="11"/>
      <c r="G184" s="11"/>
      <c r="H184" s="18"/>
      <c r="I184" s="11"/>
      <c r="J184" s="11"/>
      <c r="K184" s="11"/>
      <c r="L184" s="11"/>
      <c r="M184" s="23"/>
      <c r="N184" s="23"/>
      <c r="O184" s="60"/>
      <c r="P184" s="37"/>
      <c r="Q184" s="66"/>
      <c r="S184" s="5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</row>
    <row r="185" spans="2:19" ht="15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S185" s="48"/>
    </row>
    <row r="186" spans="1:19" ht="15">
      <c r="A186" s="2" t="s">
        <v>75</v>
      </c>
      <c r="B186" s="13">
        <v>6</v>
      </c>
      <c r="C186" s="13">
        <v>15</v>
      </c>
      <c r="D186" s="13">
        <v>18</v>
      </c>
      <c r="E186" s="13">
        <v>33</v>
      </c>
      <c r="F186" s="13">
        <v>39</v>
      </c>
      <c r="G186" s="13">
        <v>38</v>
      </c>
      <c r="H186" s="13">
        <v>33</v>
      </c>
      <c r="I186" s="13">
        <v>45</v>
      </c>
      <c r="J186" s="13">
        <v>40</v>
      </c>
      <c r="K186" s="13">
        <v>25</v>
      </c>
      <c r="L186" s="13">
        <v>54</v>
      </c>
      <c r="M186" s="31">
        <v>47</v>
      </c>
      <c r="N186" s="31">
        <v>29</v>
      </c>
      <c r="O186" s="61">
        <f aca="true" t="shared" si="7" ref="O186:O206">+N186+Q186</f>
        <v>422</v>
      </c>
      <c r="P186" s="43"/>
      <c r="Q186" s="67">
        <v>393</v>
      </c>
      <c r="R186" s="41">
        <v>346</v>
      </c>
      <c r="S186" s="49">
        <v>292</v>
      </c>
    </row>
    <row r="187" spans="2:19" ht="15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31"/>
      <c r="N187" s="31"/>
      <c r="O187" s="61" t="s">
        <v>160</v>
      </c>
      <c r="P187" s="43"/>
      <c r="Q187" s="67"/>
      <c r="S187" s="48"/>
    </row>
    <row r="188" spans="1:19" ht="15">
      <c r="A188" s="2" t="s">
        <v>76</v>
      </c>
      <c r="B188" s="13">
        <v>0</v>
      </c>
      <c r="C188" s="13">
        <v>5</v>
      </c>
      <c r="D188" s="13">
        <v>5</v>
      </c>
      <c r="E188" s="13">
        <v>1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31">
        <v>0</v>
      </c>
      <c r="N188" s="31">
        <v>0</v>
      </c>
      <c r="O188" s="61">
        <f t="shared" si="7"/>
        <v>21</v>
      </c>
      <c r="P188" s="43"/>
      <c r="Q188" s="67">
        <v>21</v>
      </c>
      <c r="R188" s="41">
        <v>21</v>
      </c>
      <c r="S188" s="49">
        <v>21</v>
      </c>
    </row>
    <row r="189" spans="2:19" ht="15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31"/>
      <c r="N189" s="31"/>
      <c r="O189" s="61" t="s">
        <v>160</v>
      </c>
      <c r="P189" s="43"/>
      <c r="Q189" s="67"/>
      <c r="S189" s="48"/>
    </row>
    <row r="190" spans="1:19" ht="15">
      <c r="A190" s="2" t="s">
        <v>170</v>
      </c>
      <c r="B190" s="13">
        <v>11</v>
      </c>
      <c r="C190" s="13">
        <v>11</v>
      </c>
      <c r="D190" s="13">
        <v>9</v>
      </c>
      <c r="E190" s="13">
        <v>5</v>
      </c>
      <c r="F190" s="13">
        <v>5</v>
      </c>
      <c r="G190" s="13">
        <v>4</v>
      </c>
      <c r="H190" s="13">
        <v>3</v>
      </c>
      <c r="I190" s="13">
        <v>4</v>
      </c>
      <c r="J190" s="13">
        <v>12</v>
      </c>
      <c r="K190" s="13">
        <v>8</v>
      </c>
      <c r="L190" s="13">
        <v>12</v>
      </c>
      <c r="M190" s="31">
        <v>10</v>
      </c>
      <c r="N190" s="31">
        <v>16</v>
      </c>
      <c r="O190" s="61">
        <f t="shared" si="7"/>
        <v>152</v>
      </c>
      <c r="P190" s="43"/>
      <c r="Q190" s="67">
        <v>136</v>
      </c>
      <c r="R190" s="41">
        <v>126</v>
      </c>
      <c r="S190" s="49">
        <v>114</v>
      </c>
    </row>
    <row r="191" spans="2:19" ht="15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31"/>
      <c r="N191" s="31"/>
      <c r="O191" s="61" t="s">
        <v>160</v>
      </c>
      <c r="P191" s="43"/>
      <c r="Q191" s="67"/>
      <c r="S191" s="48"/>
    </row>
    <row r="192" spans="1:19" ht="15">
      <c r="A192" s="2" t="s">
        <v>171</v>
      </c>
      <c r="B192" s="13">
        <v>24</v>
      </c>
      <c r="C192" s="13">
        <v>20</v>
      </c>
      <c r="D192" s="13">
        <v>5</v>
      </c>
      <c r="E192" s="13">
        <v>25</v>
      </c>
      <c r="F192" s="13">
        <v>15</v>
      </c>
      <c r="G192" s="13">
        <v>18</v>
      </c>
      <c r="H192" s="13">
        <v>25</v>
      </c>
      <c r="I192" s="13">
        <v>21</v>
      </c>
      <c r="J192" s="13">
        <v>36</v>
      </c>
      <c r="K192" s="13">
        <v>33</v>
      </c>
      <c r="L192" s="13">
        <v>36</v>
      </c>
      <c r="M192" s="31">
        <v>44</v>
      </c>
      <c r="N192" s="31">
        <v>58</v>
      </c>
      <c r="O192" s="61">
        <f t="shared" si="7"/>
        <v>428</v>
      </c>
      <c r="P192" s="43"/>
      <c r="Q192" s="67">
        <v>370</v>
      </c>
      <c r="R192" s="41">
        <v>326</v>
      </c>
      <c r="S192" s="49">
        <v>290</v>
      </c>
    </row>
    <row r="193" spans="2:19" ht="15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31"/>
      <c r="N193" s="31"/>
      <c r="O193" s="61" t="s">
        <v>160</v>
      </c>
      <c r="P193" s="43"/>
      <c r="Q193" s="67"/>
      <c r="S193" s="48"/>
    </row>
    <row r="194" spans="1:19" ht="15">
      <c r="A194" s="2" t="s">
        <v>172</v>
      </c>
      <c r="B194" s="13">
        <v>15</v>
      </c>
      <c r="C194" s="13">
        <v>13</v>
      </c>
      <c r="D194" s="13">
        <v>16</v>
      </c>
      <c r="E194" s="13">
        <v>14</v>
      </c>
      <c r="F194" s="13">
        <v>11</v>
      </c>
      <c r="G194" s="13">
        <v>9</v>
      </c>
      <c r="H194" s="13">
        <v>11</v>
      </c>
      <c r="I194" s="13">
        <v>4</v>
      </c>
      <c r="J194" s="13">
        <v>15</v>
      </c>
      <c r="K194" s="13">
        <v>28</v>
      </c>
      <c r="L194" s="13">
        <v>26</v>
      </c>
      <c r="M194" s="31">
        <v>18</v>
      </c>
      <c r="N194" s="31">
        <v>12</v>
      </c>
      <c r="O194" s="61">
        <f t="shared" si="7"/>
        <v>231</v>
      </c>
      <c r="P194" s="43"/>
      <c r="Q194" s="67">
        <v>219</v>
      </c>
      <c r="R194" s="41">
        <v>201</v>
      </c>
      <c r="S194" s="49">
        <v>175</v>
      </c>
    </row>
    <row r="195" spans="2:19" ht="1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31"/>
      <c r="N195" s="31"/>
      <c r="O195" s="61" t="s">
        <v>160</v>
      </c>
      <c r="P195" s="43"/>
      <c r="Q195" s="67"/>
      <c r="S195" s="48"/>
    </row>
    <row r="196" spans="1:19" ht="15">
      <c r="A196" s="2" t="s">
        <v>77</v>
      </c>
      <c r="B196" s="13">
        <v>10</v>
      </c>
      <c r="C196" s="13">
        <v>8</v>
      </c>
      <c r="D196" s="13">
        <v>3</v>
      </c>
      <c r="E196" s="13">
        <v>10</v>
      </c>
      <c r="F196" s="13">
        <v>6</v>
      </c>
      <c r="G196" s="13">
        <v>8</v>
      </c>
      <c r="H196" s="13">
        <v>7</v>
      </c>
      <c r="I196" s="13">
        <v>10</v>
      </c>
      <c r="J196" s="13">
        <v>11</v>
      </c>
      <c r="K196" s="13">
        <v>5</v>
      </c>
      <c r="L196" s="13">
        <v>8</v>
      </c>
      <c r="M196" s="31">
        <v>7</v>
      </c>
      <c r="N196" s="31">
        <v>5</v>
      </c>
      <c r="O196" s="61">
        <f t="shared" si="7"/>
        <v>245</v>
      </c>
      <c r="P196" s="43"/>
      <c r="Q196" s="67">
        <v>240</v>
      </c>
      <c r="R196" s="41">
        <v>233</v>
      </c>
      <c r="S196" s="49">
        <v>225</v>
      </c>
    </row>
    <row r="197" spans="2:19" ht="15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31"/>
      <c r="N197" s="31"/>
      <c r="O197" s="61" t="s">
        <v>160</v>
      </c>
      <c r="P197" s="43"/>
      <c r="Q197" s="67"/>
      <c r="S197" s="48"/>
    </row>
    <row r="198" spans="1:19" ht="15">
      <c r="A198" s="2" t="s">
        <v>78</v>
      </c>
      <c r="B198" s="13">
        <v>33</v>
      </c>
      <c r="C198" s="13">
        <v>37</v>
      </c>
      <c r="D198" s="13">
        <v>42</v>
      </c>
      <c r="E198" s="13">
        <v>31</v>
      </c>
      <c r="F198" s="13">
        <v>63</v>
      </c>
      <c r="G198" s="13">
        <v>48</v>
      </c>
      <c r="H198" s="13">
        <v>53</v>
      </c>
      <c r="I198" s="13">
        <v>54</v>
      </c>
      <c r="J198" s="13">
        <v>60</v>
      </c>
      <c r="K198" s="13">
        <v>48</v>
      </c>
      <c r="L198" s="13">
        <v>61</v>
      </c>
      <c r="M198" s="31">
        <v>56</v>
      </c>
      <c r="N198" s="31">
        <v>79</v>
      </c>
      <c r="O198" s="61">
        <f t="shared" si="7"/>
        <v>898</v>
      </c>
      <c r="P198" s="43"/>
      <c r="Q198" s="67">
        <v>819</v>
      </c>
      <c r="R198" s="41">
        <v>763</v>
      </c>
      <c r="S198" s="49">
        <v>702</v>
      </c>
    </row>
    <row r="199" spans="1:19" ht="15">
      <c r="A199" s="2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31"/>
      <c r="N199" s="31"/>
      <c r="O199" s="61" t="s">
        <v>160</v>
      </c>
      <c r="P199" s="43"/>
      <c r="Q199" s="67"/>
      <c r="S199" s="49"/>
    </row>
    <row r="200" spans="1:19" ht="15">
      <c r="A200" s="2" t="s">
        <v>181</v>
      </c>
      <c r="B200" s="13">
        <v>0</v>
      </c>
      <c r="C200" s="13">
        <v>0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34">
        <v>6</v>
      </c>
      <c r="N200" s="34">
        <v>4</v>
      </c>
      <c r="O200" s="61">
        <f t="shared" si="7"/>
        <v>10</v>
      </c>
      <c r="P200" s="43"/>
      <c r="Q200" s="67">
        <v>6</v>
      </c>
      <c r="R200" s="41">
        <v>0</v>
      </c>
      <c r="S200" s="49">
        <v>0</v>
      </c>
    </row>
    <row r="201" spans="2:19" ht="15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31"/>
      <c r="N201" s="31"/>
      <c r="O201" s="61" t="s">
        <v>160</v>
      </c>
      <c r="P201" s="43"/>
      <c r="Q201" s="67"/>
      <c r="S201" s="48"/>
    </row>
    <row r="202" spans="1:19" ht="15">
      <c r="A202" s="12" t="s">
        <v>134</v>
      </c>
      <c r="B202" s="13">
        <v>0</v>
      </c>
      <c r="C202" s="13">
        <v>0</v>
      </c>
      <c r="D202" s="13">
        <v>0</v>
      </c>
      <c r="E202" s="13">
        <v>0</v>
      </c>
      <c r="F202" s="13">
        <v>0</v>
      </c>
      <c r="G202" s="13">
        <v>0</v>
      </c>
      <c r="H202" s="14" t="s">
        <v>135</v>
      </c>
      <c r="I202" s="13">
        <v>20</v>
      </c>
      <c r="J202" s="13">
        <v>26</v>
      </c>
      <c r="K202" s="13">
        <v>20</v>
      </c>
      <c r="L202" s="13">
        <v>24</v>
      </c>
      <c r="M202" s="31">
        <v>37</v>
      </c>
      <c r="N202" s="31">
        <v>50</v>
      </c>
      <c r="O202" s="61">
        <f t="shared" si="7"/>
        <v>197</v>
      </c>
      <c r="P202" s="43"/>
      <c r="Q202" s="67">
        <v>147</v>
      </c>
      <c r="R202" s="41">
        <v>110</v>
      </c>
      <c r="S202" s="49">
        <v>86</v>
      </c>
    </row>
    <row r="203" spans="2:19" ht="15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31"/>
      <c r="N203" s="31"/>
      <c r="O203" s="61" t="s">
        <v>160</v>
      </c>
      <c r="P203" s="43"/>
      <c r="Q203" s="67"/>
      <c r="S203" s="48"/>
    </row>
    <row r="204" spans="1:19" ht="15">
      <c r="A204" s="2" t="s">
        <v>79</v>
      </c>
      <c r="B204" s="13">
        <v>0</v>
      </c>
      <c r="C204" s="13">
        <v>0</v>
      </c>
      <c r="D204" s="13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31">
        <v>0</v>
      </c>
      <c r="N204" s="31">
        <v>0</v>
      </c>
      <c r="O204" s="61">
        <f t="shared" si="7"/>
        <v>64</v>
      </c>
      <c r="P204" s="43"/>
      <c r="Q204" s="67">
        <v>64</v>
      </c>
      <c r="R204" s="41">
        <v>64</v>
      </c>
      <c r="S204" s="49">
        <v>64</v>
      </c>
    </row>
    <row r="205" spans="2:19" ht="1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31"/>
      <c r="N205" s="31"/>
      <c r="O205" s="61" t="s">
        <v>160</v>
      </c>
      <c r="P205" s="43"/>
      <c r="Q205" s="67"/>
      <c r="S205" s="48"/>
    </row>
    <row r="206" spans="1:244" ht="15">
      <c r="A206" s="10" t="s">
        <v>80</v>
      </c>
      <c r="B206" s="11">
        <v>613</v>
      </c>
      <c r="C206" s="11">
        <v>594</v>
      </c>
      <c r="D206" s="11">
        <v>602</v>
      </c>
      <c r="E206" s="11">
        <v>631</v>
      </c>
      <c r="F206" s="11">
        <v>687</v>
      </c>
      <c r="G206" s="11">
        <v>565</v>
      </c>
      <c r="H206" s="11">
        <v>639</v>
      </c>
      <c r="I206" s="11">
        <v>705</v>
      </c>
      <c r="J206" s="11">
        <v>848</v>
      </c>
      <c r="K206" s="11">
        <f>+K202+K198+K196+K194+K192+K190+K188+K186+K183+K164+K160+K156+K154+K152+K150+K148+K138+K116+K114</f>
        <v>799</v>
      </c>
      <c r="L206" s="11">
        <f>+L202+L198+L196+L194+L192+L190+L186+L183+L164+1+L156+L152+L150+L148+L138+L116+L114</f>
        <v>851</v>
      </c>
      <c r="M206" s="24">
        <f>+M202+M198+M196+M194+M192+M190+M186+M183+M164+M162+M156+M152+M150+M148+M138+M116+M114+M200</f>
        <v>976</v>
      </c>
      <c r="N206" s="24">
        <f>+N202+N198+N196+N194+N192+N190+N186+N183+N164+N162+N156+N152+N150+N148+N138+N116+N114+N200</f>
        <v>1058</v>
      </c>
      <c r="O206" s="59">
        <f t="shared" si="7"/>
        <v>17690</v>
      </c>
      <c r="P206" s="17"/>
      <c r="Q206" s="66">
        <v>16632</v>
      </c>
      <c r="R206" s="41">
        <v>15656</v>
      </c>
      <c r="S206" s="50">
        <v>14805</v>
      </c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  <c r="HU206" s="10"/>
      <c r="HV206" s="10"/>
      <c r="HW206" s="10"/>
      <c r="HX206" s="10"/>
      <c r="HY206" s="10"/>
      <c r="HZ206" s="10"/>
      <c r="IA206" s="10"/>
      <c r="IB206" s="10"/>
      <c r="IC206" s="10"/>
      <c r="ID206" s="10"/>
      <c r="IE206" s="10"/>
      <c r="IF206" s="10"/>
      <c r="IG206" s="10"/>
      <c r="IH206" s="10"/>
      <c r="II206" s="10"/>
      <c r="IJ206" s="10"/>
    </row>
    <row r="207" spans="2:19" ht="15">
      <c r="B207" s="6"/>
      <c r="C207" s="6"/>
      <c r="D207" s="6"/>
      <c r="E207" s="6"/>
      <c r="F207" s="6"/>
      <c r="G207" s="6"/>
      <c r="H207" s="6"/>
      <c r="J207" s="6"/>
      <c r="M207" s="32"/>
      <c r="N207" s="32"/>
      <c r="S207" s="48"/>
    </row>
    <row r="208" spans="13:19" ht="15">
      <c r="M208" s="32"/>
      <c r="N208" s="32"/>
      <c r="S208" s="48"/>
    </row>
    <row r="209" spans="1:19" ht="15">
      <c r="A209" s="12" t="s">
        <v>112</v>
      </c>
      <c r="B209" s="12">
        <v>0</v>
      </c>
      <c r="C209" s="14" t="s">
        <v>104</v>
      </c>
      <c r="D209" s="13">
        <v>0</v>
      </c>
      <c r="E209" s="15">
        <v>2</v>
      </c>
      <c r="F209" s="13">
        <v>9</v>
      </c>
      <c r="G209" s="13">
        <v>11</v>
      </c>
      <c r="H209" s="13">
        <v>23</v>
      </c>
      <c r="I209" s="13">
        <v>9</v>
      </c>
      <c r="J209" s="13">
        <v>9</v>
      </c>
      <c r="K209" s="13">
        <v>8</v>
      </c>
      <c r="L209" s="13">
        <v>7</v>
      </c>
      <c r="M209" s="31">
        <v>7</v>
      </c>
      <c r="N209" s="31">
        <v>4</v>
      </c>
      <c r="O209" s="61">
        <f aca="true" t="shared" si="8" ref="O209:O237">+N209+Q209</f>
        <v>89</v>
      </c>
      <c r="P209" s="43"/>
      <c r="Q209" s="67">
        <v>85</v>
      </c>
      <c r="R209" s="41">
        <v>78</v>
      </c>
      <c r="S209" s="49">
        <v>71</v>
      </c>
    </row>
    <row r="210" spans="2:19" ht="15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31"/>
      <c r="N210" s="31"/>
      <c r="O210" s="61" t="s">
        <v>160</v>
      </c>
      <c r="P210" s="43"/>
      <c r="Q210" s="67"/>
      <c r="S210" s="48"/>
    </row>
    <row r="211" spans="1:19" ht="15">
      <c r="A211" s="2" t="s">
        <v>102</v>
      </c>
      <c r="B211" s="13">
        <v>0</v>
      </c>
      <c r="C211" s="14" t="s">
        <v>119</v>
      </c>
      <c r="D211" s="15">
        <v>1</v>
      </c>
      <c r="E211" s="15">
        <v>3</v>
      </c>
      <c r="F211" s="13">
        <v>1</v>
      </c>
      <c r="G211" s="13">
        <v>1</v>
      </c>
      <c r="H211" s="13">
        <v>3</v>
      </c>
      <c r="I211" s="13">
        <v>1</v>
      </c>
      <c r="J211" s="13">
        <v>0</v>
      </c>
      <c r="K211" s="13">
        <v>7</v>
      </c>
      <c r="L211" s="13">
        <v>5</v>
      </c>
      <c r="M211" s="31">
        <v>5</v>
      </c>
      <c r="N211" s="31">
        <v>4</v>
      </c>
      <c r="O211" s="61">
        <f t="shared" si="8"/>
        <v>31</v>
      </c>
      <c r="P211" s="43"/>
      <c r="Q211" s="67">
        <v>27</v>
      </c>
      <c r="R211" s="41">
        <v>22</v>
      </c>
      <c r="S211" s="49">
        <v>17</v>
      </c>
    </row>
    <row r="212" spans="1:19" ht="15">
      <c r="A212" s="2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31"/>
      <c r="N212" s="31"/>
      <c r="O212" s="61" t="s">
        <v>160</v>
      </c>
      <c r="P212" s="43"/>
      <c r="Q212" s="67"/>
      <c r="S212" s="48"/>
    </row>
    <row r="213" spans="1:19" ht="15">
      <c r="A213" s="2" t="s">
        <v>117</v>
      </c>
      <c r="B213" s="13">
        <v>0</v>
      </c>
      <c r="C213" s="13">
        <v>0</v>
      </c>
      <c r="D213" s="13">
        <v>0</v>
      </c>
      <c r="E213" s="14" t="s">
        <v>104</v>
      </c>
      <c r="F213" s="14" t="s">
        <v>120</v>
      </c>
      <c r="G213" s="13">
        <v>1</v>
      </c>
      <c r="H213" s="13">
        <v>2</v>
      </c>
      <c r="I213" s="13">
        <v>2</v>
      </c>
      <c r="J213" s="13">
        <v>1</v>
      </c>
      <c r="K213" s="13">
        <v>3</v>
      </c>
      <c r="L213" s="13">
        <v>4</v>
      </c>
      <c r="M213" s="31">
        <v>3</v>
      </c>
      <c r="N213" s="31">
        <v>2</v>
      </c>
      <c r="O213" s="61">
        <f t="shared" si="8"/>
        <v>19</v>
      </c>
      <c r="P213" s="43"/>
      <c r="Q213" s="67">
        <v>17</v>
      </c>
      <c r="R213" s="41">
        <v>14</v>
      </c>
      <c r="S213" s="49">
        <v>10</v>
      </c>
    </row>
    <row r="214" spans="1:19" ht="15">
      <c r="A214" s="2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31"/>
      <c r="N214" s="31"/>
      <c r="O214" s="61" t="s">
        <v>160</v>
      </c>
      <c r="P214" s="43"/>
      <c r="Q214" s="67"/>
      <c r="S214" s="48"/>
    </row>
    <row r="215" spans="1:19" ht="15">
      <c r="A215" s="2" t="s">
        <v>144</v>
      </c>
      <c r="B215" s="13">
        <v>0</v>
      </c>
      <c r="C215" s="13">
        <v>0</v>
      </c>
      <c r="D215" s="13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5" t="s">
        <v>130</v>
      </c>
      <c r="K215" s="15">
        <v>2</v>
      </c>
      <c r="L215" s="15">
        <v>6</v>
      </c>
      <c r="M215" s="31">
        <v>7</v>
      </c>
      <c r="N215" s="31">
        <v>2</v>
      </c>
      <c r="O215" s="61">
        <f t="shared" si="8"/>
        <v>20</v>
      </c>
      <c r="P215" s="43"/>
      <c r="Q215" s="67">
        <v>18</v>
      </c>
      <c r="R215" s="41">
        <v>11</v>
      </c>
      <c r="S215" s="49">
        <v>5</v>
      </c>
    </row>
    <row r="216" spans="1:19" ht="15">
      <c r="A216" s="2"/>
      <c r="B216" s="13"/>
      <c r="C216" s="13"/>
      <c r="D216" s="13"/>
      <c r="E216" s="13"/>
      <c r="F216" s="13"/>
      <c r="G216" s="13"/>
      <c r="H216" s="13"/>
      <c r="I216" s="13"/>
      <c r="J216" s="15"/>
      <c r="K216" s="15"/>
      <c r="L216" s="15"/>
      <c r="M216" s="31"/>
      <c r="N216" s="31"/>
      <c r="O216" s="61" t="s">
        <v>160</v>
      </c>
      <c r="P216" s="43"/>
      <c r="Q216" s="67"/>
      <c r="S216" s="49"/>
    </row>
    <row r="217" spans="1:19" ht="15">
      <c r="A217" s="2" t="s">
        <v>182</v>
      </c>
      <c r="B217" s="13">
        <v>0</v>
      </c>
      <c r="C217" s="13">
        <v>0</v>
      </c>
      <c r="D217" s="13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5" t="s">
        <v>104</v>
      </c>
      <c r="K217" s="13">
        <v>0</v>
      </c>
      <c r="L217" s="15">
        <v>0</v>
      </c>
      <c r="M217" s="31">
        <v>5</v>
      </c>
      <c r="N217" s="31">
        <v>6</v>
      </c>
      <c r="O217" s="61">
        <f t="shared" si="8"/>
        <v>11</v>
      </c>
      <c r="P217" s="43"/>
      <c r="Q217" s="67">
        <v>5</v>
      </c>
      <c r="R217" s="41">
        <v>0</v>
      </c>
      <c r="S217" s="49">
        <v>0</v>
      </c>
    </row>
    <row r="218" spans="1:19" ht="15">
      <c r="A218" s="2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31"/>
      <c r="N218" s="31"/>
      <c r="O218" s="61" t="s">
        <v>160</v>
      </c>
      <c r="P218" s="43"/>
      <c r="Q218" s="67"/>
      <c r="S218" s="48"/>
    </row>
    <row r="219" spans="1:19" ht="15">
      <c r="A219" s="2" t="s">
        <v>82</v>
      </c>
      <c r="B219" s="13">
        <v>0</v>
      </c>
      <c r="C219" s="15">
        <v>1</v>
      </c>
      <c r="D219" s="13">
        <v>2</v>
      </c>
      <c r="E219" s="13">
        <v>4</v>
      </c>
      <c r="F219" s="13">
        <v>4</v>
      </c>
      <c r="G219" s="13">
        <v>3</v>
      </c>
      <c r="H219" s="13">
        <v>1</v>
      </c>
      <c r="I219" s="13">
        <v>2</v>
      </c>
      <c r="J219" s="13">
        <v>1</v>
      </c>
      <c r="K219" s="13">
        <v>5</v>
      </c>
      <c r="L219" s="13">
        <v>4</v>
      </c>
      <c r="M219" s="31">
        <v>3</v>
      </c>
      <c r="N219" s="31">
        <v>1</v>
      </c>
      <c r="O219" s="61">
        <f t="shared" si="8"/>
        <v>31</v>
      </c>
      <c r="P219" s="43"/>
      <c r="Q219" s="67">
        <v>30</v>
      </c>
      <c r="R219" s="41">
        <v>27</v>
      </c>
      <c r="S219" s="49">
        <v>23</v>
      </c>
    </row>
    <row r="220" spans="1:19" ht="15">
      <c r="A220" s="2"/>
      <c r="B220" s="13"/>
      <c r="C220" s="15"/>
      <c r="D220" s="13"/>
      <c r="E220" s="13"/>
      <c r="F220" s="13"/>
      <c r="G220" s="13"/>
      <c r="H220" s="13"/>
      <c r="I220" s="13"/>
      <c r="J220" s="13"/>
      <c r="K220" s="13"/>
      <c r="L220" s="13"/>
      <c r="M220" s="31"/>
      <c r="N220" s="31"/>
      <c r="O220" s="61" t="s">
        <v>160</v>
      </c>
      <c r="P220" s="43"/>
      <c r="Q220" s="67"/>
      <c r="S220" s="49"/>
    </row>
    <row r="221" spans="1:19" ht="15">
      <c r="A221" s="2" t="s">
        <v>126</v>
      </c>
      <c r="B221" s="13">
        <v>0</v>
      </c>
      <c r="C221" s="13">
        <v>0</v>
      </c>
      <c r="D221" s="13">
        <v>0</v>
      </c>
      <c r="E221" s="14" t="s">
        <v>104</v>
      </c>
      <c r="F221" s="13">
        <v>0</v>
      </c>
      <c r="G221" s="13">
        <v>2</v>
      </c>
      <c r="H221" s="13">
        <v>0</v>
      </c>
      <c r="I221" s="13">
        <v>1</v>
      </c>
      <c r="J221" s="13">
        <v>1</v>
      </c>
      <c r="K221" s="13">
        <v>4</v>
      </c>
      <c r="L221" s="13">
        <v>5</v>
      </c>
      <c r="M221" s="31">
        <v>7</v>
      </c>
      <c r="N221" s="31">
        <v>11</v>
      </c>
      <c r="O221" s="61">
        <f t="shared" si="8"/>
        <v>31</v>
      </c>
      <c r="P221" s="43"/>
      <c r="Q221" s="67">
        <v>20</v>
      </c>
      <c r="R221" s="41">
        <v>13</v>
      </c>
      <c r="S221" s="49">
        <v>8</v>
      </c>
    </row>
    <row r="222" spans="1:19" ht="15">
      <c r="A222" s="2"/>
      <c r="B222" s="13"/>
      <c r="C222" s="15"/>
      <c r="D222" s="13"/>
      <c r="E222" s="13"/>
      <c r="F222" s="13"/>
      <c r="G222" s="13"/>
      <c r="H222" s="13"/>
      <c r="I222" s="13"/>
      <c r="J222" s="13"/>
      <c r="K222" s="13"/>
      <c r="L222" s="13"/>
      <c r="M222" s="32"/>
      <c r="N222" s="32"/>
      <c r="O222" s="61" t="s">
        <v>160</v>
      </c>
      <c r="P222" s="12"/>
      <c r="S222" s="48"/>
    </row>
    <row r="223" spans="1:19" s="12" customFormat="1" ht="15">
      <c r="A223" s="2" t="s">
        <v>173</v>
      </c>
      <c r="B223" s="13">
        <v>0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4" t="s">
        <v>94</v>
      </c>
      <c r="M223" s="32">
        <v>1</v>
      </c>
      <c r="N223" s="32">
        <v>2</v>
      </c>
      <c r="O223" s="61">
        <f t="shared" si="8"/>
        <v>4</v>
      </c>
      <c r="P223" s="43"/>
      <c r="Q223" s="67">
        <v>2</v>
      </c>
      <c r="R223" s="41">
        <v>1</v>
      </c>
      <c r="S223" s="52">
        <v>0</v>
      </c>
    </row>
    <row r="224" spans="1:19" ht="15">
      <c r="A224" s="2"/>
      <c r="B224" s="13"/>
      <c r="C224" s="15"/>
      <c r="D224" s="13"/>
      <c r="E224" s="13"/>
      <c r="F224" s="13"/>
      <c r="G224" s="13"/>
      <c r="H224" s="13"/>
      <c r="I224" s="13"/>
      <c r="J224" s="13"/>
      <c r="K224" s="13"/>
      <c r="L224" s="13"/>
      <c r="M224" s="32"/>
      <c r="N224" s="32"/>
      <c r="O224" s="61" t="s">
        <v>160</v>
      </c>
      <c r="P224" s="12"/>
      <c r="S224" s="48"/>
    </row>
    <row r="225" spans="1:19" ht="15">
      <c r="A225" s="2" t="s">
        <v>108</v>
      </c>
      <c r="B225" s="13">
        <v>0</v>
      </c>
      <c r="C225" s="15">
        <v>0</v>
      </c>
      <c r="D225" s="12">
        <v>0</v>
      </c>
      <c r="E225" s="15">
        <v>1</v>
      </c>
      <c r="F225" s="13">
        <v>4</v>
      </c>
      <c r="G225" s="13">
        <v>6</v>
      </c>
      <c r="H225" s="13">
        <v>5</v>
      </c>
      <c r="I225" s="13">
        <v>5</v>
      </c>
      <c r="J225" s="13">
        <v>8</v>
      </c>
      <c r="K225" s="13">
        <v>7</v>
      </c>
      <c r="L225" s="13">
        <v>6</v>
      </c>
      <c r="M225" s="31">
        <v>3</v>
      </c>
      <c r="N225" s="31">
        <v>7</v>
      </c>
      <c r="O225" s="61">
        <f t="shared" si="8"/>
        <v>52</v>
      </c>
      <c r="P225" s="43"/>
      <c r="Q225" s="67">
        <v>45</v>
      </c>
      <c r="R225" s="41">
        <v>42</v>
      </c>
      <c r="S225" s="49">
        <v>36</v>
      </c>
    </row>
    <row r="226" spans="1:19" ht="15">
      <c r="A226" s="2"/>
      <c r="B226" s="13"/>
      <c r="C226" s="15"/>
      <c r="D226" s="12"/>
      <c r="E226" s="15"/>
      <c r="F226" s="13"/>
      <c r="G226" s="13"/>
      <c r="H226" s="13"/>
      <c r="I226" s="13"/>
      <c r="J226" s="13"/>
      <c r="K226" s="13"/>
      <c r="L226" s="13"/>
      <c r="M226" s="31"/>
      <c r="N226" s="31"/>
      <c r="O226" s="61" t="s">
        <v>160</v>
      </c>
      <c r="P226" s="43"/>
      <c r="Q226" s="67"/>
      <c r="S226" s="49"/>
    </row>
    <row r="227" spans="1:19" ht="15">
      <c r="A227" s="2" t="s">
        <v>174</v>
      </c>
      <c r="B227" s="13">
        <v>0</v>
      </c>
      <c r="C227" s="13">
        <v>0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4" t="s">
        <v>94</v>
      </c>
      <c r="M227" s="31">
        <v>2</v>
      </c>
      <c r="N227" s="31">
        <v>2</v>
      </c>
      <c r="O227" s="61">
        <f t="shared" si="8"/>
        <v>5</v>
      </c>
      <c r="P227" s="43"/>
      <c r="Q227" s="67">
        <v>3</v>
      </c>
      <c r="R227" s="41">
        <v>1</v>
      </c>
      <c r="S227" s="49">
        <v>0</v>
      </c>
    </row>
    <row r="228" spans="1:19" ht="15">
      <c r="A228" s="2"/>
      <c r="B228" s="13"/>
      <c r="C228" s="15"/>
      <c r="D228" s="12"/>
      <c r="E228" s="15"/>
      <c r="F228" s="13"/>
      <c r="G228" s="13"/>
      <c r="H228" s="13"/>
      <c r="I228" s="13"/>
      <c r="J228" s="13"/>
      <c r="K228" s="13"/>
      <c r="L228" s="14"/>
      <c r="M228" s="31"/>
      <c r="N228" s="31"/>
      <c r="O228" s="61" t="s">
        <v>160</v>
      </c>
      <c r="P228" s="43"/>
      <c r="Q228" s="67"/>
      <c r="S228" s="49"/>
    </row>
    <row r="229" spans="1:19" ht="15">
      <c r="A229" s="2" t="s">
        <v>183</v>
      </c>
      <c r="B229" s="13">
        <v>0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4" t="s">
        <v>104</v>
      </c>
      <c r="I229" s="13">
        <v>0</v>
      </c>
      <c r="J229" s="13">
        <v>0</v>
      </c>
      <c r="K229" s="13">
        <v>0</v>
      </c>
      <c r="L229" s="13">
        <v>0</v>
      </c>
      <c r="M229" s="31">
        <v>1</v>
      </c>
      <c r="N229" s="31">
        <v>0</v>
      </c>
      <c r="O229" s="61">
        <f t="shared" si="8"/>
        <v>1</v>
      </c>
      <c r="P229" s="43"/>
      <c r="Q229" s="67">
        <v>1</v>
      </c>
      <c r="R229" s="41">
        <v>0</v>
      </c>
      <c r="S229" s="49">
        <v>0</v>
      </c>
    </row>
    <row r="230" spans="1:19" ht="15">
      <c r="A230" s="2"/>
      <c r="B230" s="13"/>
      <c r="C230" s="15"/>
      <c r="D230" s="12"/>
      <c r="E230" s="15"/>
      <c r="F230" s="13"/>
      <c r="G230" s="13"/>
      <c r="H230" s="13"/>
      <c r="I230" s="13"/>
      <c r="J230" s="13"/>
      <c r="K230" s="13"/>
      <c r="L230" s="13"/>
      <c r="M230" s="31"/>
      <c r="N230" s="31"/>
      <c r="O230" s="61" t="s">
        <v>160</v>
      </c>
      <c r="P230" s="43"/>
      <c r="Q230" s="67"/>
      <c r="S230" s="49"/>
    </row>
    <row r="231" spans="1:19" ht="15">
      <c r="A231" s="2" t="s">
        <v>143</v>
      </c>
      <c r="B231" s="13">
        <v>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5" t="s">
        <v>141</v>
      </c>
      <c r="K231" s="15">
        <v>4</v>
      </c>
      <c r="L231" s="15">
        <v>4</v>
      </c>
      <c r="M231" s="31">
        <v>4</v>
      </c>
      <c r="N231" s="31">
        <v>4</v>
      </c>
      <c r="O231" s="61">
        <f t="shared" si="8"/>
        <v>18</v>
      </c>
      <c r="P231" s="43"/>
      <c r="Q231" s="67">
        <v>14</v>
      </c>
      <c r="R231" s="41">
        <v>10</v>
      </c>
      <c r="S231" s="49">
        <v>6</v>
      </c>
    </row>
    <row r="232" spans="1:19" ht="15">
      <c r="A232" s="2"/>
      <c r="B232" s="13"/>
      <c r="C232" s="15"/>
      <c r="D232" s="12"/>
      <c r="E232" s="15"/>
      <c r="F232" s="13"/>
      <c r="G232" s="13"/>
      <c r="H232" s="13"/>
      <c r="I232" s="13"/>
      <c r="J232" s="13"/>
      <c r="K232" s="13"/>
      <c r="L232" s="13"/>
      <c r="M232" s="31"/>
      <c r="N232" s="31"/>
      <c r="O232" s="61" t="s">
        <v>160</v>
      </c>
      <c r="P232" s="43"/>
      <c r="Q232" s="67"/>
      <c r="S232" s="48"/>
    </row>
    <row r="233" spans="1:19" s="44" customFormat="1" ht="15">
      <c r="A233" s="10" t="s">
        <v>113</v>
      </c>
      <c r="B233" s="13">
        <v>0</v>
      </c>
      <c r="C233" s="18">
        <v>1</v>
      </c>
      <c r="D233" s="44">
        <v>3</v>
      </c>
      <c r="E233" s="18">
        <v>10</v>
      </c>
      <c r="F233" s="11">
        <v>19</v>
      </c>
      <c r="G233" s="11">
        <v>24</v>
      </c>
      <c r="H233" s="11">
        <v>34</v>
      </c>
      <c r="I233" s="11">
        <v>20</v>
      </c>
      <c r="J233" s="11">
        <v>25</v>
      </c>
      <c r="K233" s="11">
        <f>+SUM(K209:K231)</f>
        <v>40</v>
      </c>
      <c r="L233" s="11">
        <v>43</v>
      </c>
      <c r="M233" s="23">
        <f>SUM(M209:M232)</f>
        <v>48</v>
      </c>
      <c r="N233" s="23">
        <f>SUM(N209:N232)</f>
        <v>45</v>
      </c>
      <c r="O233" s="61">
        <f t="shared" si="8"/>
        <v>312</v>
      </c>
      <c r="P233" s="43"/>
      <c r="Q233" s="67">
        <v>267</v>
      </c>
      <c r="R233" s="45">
        <v>219</v>
      </c>
      <c r="S233" s="53">
        <v>176</v>
      </c>
    </row>
    <row r="234" spans="1:19" s="44" customFormat="1" ht="15">
      <c r="A234" s="10"/>
      <c r="B234" s="11"/>
      <c r="C234" s="18"/>
      <c r="E234" s="18"/>
      <c r="F234" s="11"/>
      <c r="G234" s="11"/>
      <c r="H234" s="11"/>
      <c r="I234" s="11"/>
      <c r="J234" s="11"/>
      <c r="K234" s="11"/>
      <c r="L234" s="11"/>
      <c r="M234" s="31"/>
      <c r="N234" s="31"/>
      <c r="O234" s="61" t="s">
        <v>160</v>
      </c>
      <c r="P234" s="43"/>
      <c r="Q234" s="67"/>
      <c r="R234" s="45"/>
      <c r="S234" s="54"/>
    </row>
    <row r="235" spans="1:19" ht="15">
      <c r="A235" s="2" t="s">
        <v>81</v>
      </c>
      <c r="B235" s="13">
        <v>4</v>
      </c>
      <c r="C235" s="13">
        <v>2</v>
      </c>
      <c r="D235" s="13">
        <v>0</v>
      </c>
      <c r="E235" s="13">
        <v>1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31">
        <v>0</v>
      </c>
      <c r="N235" s="31">
        <v>0</v>
      </c>
      <c r="O235" s="61">
        <f t="shared" si="8"/>
        <v>287</v>
      </c>
      <c r="P235" s="43"/>
      <c r="Q235" s="67">
        <v>287</v>
      </c>
      <c r="R235" s="41">
        <v>287</v>
      </c>
      <c r="S235" s="49">
        <v>287</v>
      </c>
    </row>
    <row r="236" spans="1:19" s="44" customFormat="1" ht="15">
      <c r="A236" s="10"/>
      <c r="B236" s="11"/>
      <c r="C236" s="18"/>
      <c r="E236" s="18"/>
      <c r="F236" s="11"/>
      <c r="G236" s="11"/>
      <c r="H236" s="11"/>
      <c r="I236" s="11"/>
      <c r="J236" s="11"/>
      <c r="K236" s="11"/>
      <c r="L236" s="11"/>
      <c r="M236" s="31"/>
      <c r="N236" s="31"/>
      <c r="O236" s="61" t="s">
        <v>160</v>
      </c>
      <c r="P236" s="43"/>
      <c r="Q236" s="67"/>
      <c r="R236" s="45"/>
      <c r="S236" s="54"/>
    </row>
    <row r="237" spans="1:244" ht="15">
      <c r="A237" s="2" t="s">
        <v>83</v>
      </c>
      <c r="B237" s="13">
        <v>2877</v>
      </c>
      <c r="C237" s="13">
        <v>3000</v>
      </c>
      <c r="D237" s="13">
        <v>3115</v>
      </c>
      <c r="E237" s="13">
        <v>3048</v>
      </c>
      <c r="F237" s="13">
        <v>3032</v>
      </c>
      <c r="G237" s="13">
        <v>2955</v>
      </c>
      <c r="H237" s="13">
        <v>3157</v>
      </c>
      <c r="I237" s="13">
        <v>3372</v>
      </c>
      <c r="J237" s="13">
        <v>3652</v>
      </c>
      <c r="K237" s="13">
        <f>+K235+K233+K206+K111</f>
        <v>3682</v>
      </c>
      <c r="L237" s="13">
        <v>3840</v>
      </c>
      <c r="M237" s="25">
        <f>+M235+M233+M206+M111</f>
        <v>4134</v>
      </c>
      <c r="N237" s="25">
        <f>+N235+N233+N206+N111</f>
        <v>4478</v>
      </c>
      <c r="O237" s="61">
        <f t="shared" si="8"/>
        <v>91699</v>
      </c>
      <c r="P237" s="43"/>
      <c r="Q237" s="67">
        <v>87221</v>
      </c>
      <c r="R237" s="41">
        <v>83087</v>
      </c>
      <c r="S237" s="55">
        <v>79247</v>
      </c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</row>
    <row r="238" spans="1:244" ht="15">
      <c r="A238" s="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29"/>
      <c r="N238" s="29"/>
      <c r="P238" s="38"/>
      <c r="Q238" s="6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</row>
    <row r="239" spans="1:244" ht="15">
      <c r="A239" s="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29"/>
      <c r="N239" s="29"/>
      <c r="P239" s="38"/>
      <c r="Q239" s="6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</row>
    <row r="240" spans="1:12" ht="15">
      <c r="A240" s="5" t="s">
        <v>31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5">
      <c r="A241" s="5" t="s">
        <v>32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5">
      <c r="A242" s="5" t="s">
        <v>106</v>
      </c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5">
      <c r="A243" s="5" t="s">
        <v>33</v>
      </c>
      <c r="D243" s="6"/>
      <c r="J243" s="6"/>
      <c r="K243" s="13" t="s">
        <v>160</v>
      </c>
      <c r="L243" s="6"/>
    </row>
    <row r="244" ht="15">
      <c r="A244" s="5" t="s">
        <v>48</v>
      </c>
    </row>
    <row r="245" ht="15">
      <c r="A245" s="5" t="s">
        <v>49</v>
      </c>
    </row>
    <row r="246" ht="15">
      <c r="A246" s="5" t="s">
        <v>175</v>
      </c>
    </row>
    <row r="247" ht="15">
      <c r="A247" s="5" t="s">
        <v>50</v>
      </c>
    </row>
    <row r="248" ht="15">
      <c r="A248" s="5" t="s">
        <v>51</v>
      </c>
    </row>
    <row r="249" ht="15">
      <c r="A249" s="46" t="s">
        <v>157</v>
      </c>
    </row>
    <row r="250" ht="15">
      <c r="A250" s="5" t="s">
        <v>54</v>
      </c>
    </row>
    <row r="251" spans="1:12" ht="15">
      <c r="A251" s="5" t="s">
        <v>55</v>
      </c>
      <c r="D251" s="6"/>
      <c r="J251" s="6"/>
      <c r="K251" s="13"/>
      <c r="L251" s="6"/>
    </row>
    <row r="252" spans="4:12" ht="15">
      <c r="D252" s="6"/>
      <c r="J252" s="6"/>
      <c r="K252" s="13"/>
      <c r="L252" s="6"/>
    </row>
    <row r="253" spans="1:12" ht="15">
      <c r="A253" s="5" t="s">
        <v>148</v>
      </c>
      <c r="D253" s="6"/>
      <c r="J253" s="6"/>
      <c r="K253" s="13"/>
      <c r="L253" s="6"/>
    </row>
    <row r="254" spans="1:12" ht="15">
      <c r="A254" s="5" t="s">
        <v>68</v>
      </c>
      <c r="D254" s="6"/>
      <c r="J254" s="6"/>
      <c r="K254" s="13"/>
      <c r="L254" s="6"/>
    </row>
    <row r="255" spans="1:12" ht="15">
      <c r="A255" s="5" t="s">
        <v>69</v>
      </c>
      <c r="D255" s="6"/>
      <c r="J255" s="6"/>
      <c r="K255" s="13"/>
      <c r="L255" s="6"/>
    </row>
    <row r="256" spans="1:19" ht="15">
      <c r="A256" s="5" t="s">
        <v>84</v>
      </c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20"/>
      <c r="N256" s="20"/>
      <c r="O256" s="62"/>
      <c r="P256" s="22"/>
      <c r="Q256" s="68"/>
      <c r="R256" s="56"/>
      <c r="S256" s="47"/>
    </row>
    <row r="257" spans="1:19" ht="15">
      <c r="A257" s="5" t="s">
        <v>85</v>
      </c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20"/>
      <c r="N257" s="20"/>
      <c r="O257" s="62"/>
      <c r="P257" s="22"/>
      <c r="Q257" s="68"/>
      <c r="R257" s="56"/>
      <c r="S257" s="47"/>
    </row>
    <row r="258" spans="1:19" ht="15">
      <c r="A258" s="5" t="s">
        <v>160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R258" s="56"/>
      <c r="S258" s="47"/>
    </row>
    <row r="259" spans="1:19" ht="15">
      <c r="A259" s="5" t="s">
        <v>86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R259" s="56"/>
      <c r="S259" s="47"/>
    </row>
    <row r="260" spans="2:19" ht="1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20"/>
      <c r="N260" s="20"/>
      <c r="O260" s="62"/>
      <c r="P260" s="22"/>
      <c r="Q260" s="68"/>
      <c r="R260" s="56"/>
      <c r="S260" s="47"/>
    </row>
    <row r="261" spans="1:19" ht="15">
      <c r="A261" s="5" t="s">
        <v>190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20"/>
      <c r="N261" s="20"/>
      <c r="O261" s="62"/>
      <c r="P261" s="22"/>
      <c r="Q261" s="68"/>
      <c r="R261" s="56"/>
      <c r="S261" s="47"/>
    </row>
    <row r="262" spans="2:19" ht="1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20"/>
      <c r="N262" s="20"/>
      <c r="O262" s="62"/>
      <c r="P262" s="22"/>
      <c r="Q262" s="68"/>
      <c r="R262" s="56"/>
      <c r="S262" s="47"/>
    </row>
    <row r="263" spans="2:19" ht="1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20"/>
      <c r="N263" s="20"/>
      <c r="O263" s="62"/>
      <c r="P263" s="22"/>
      <c r="Q263" s="68"/>
      <c r="R263" s="56"/>
      <c r="S263" s="47"/>
    </row>
    <row r="264" spans="2:12" ht="1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 ht="1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 ht="1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4:12" ht="15">
      <c r="D267" s="6"/>
      <c r="J267" s="6"/>
      <c r="K267" s="13" t="s">
        <v>160</v>
      </c>
      <c r="L267" s="6"/>
    </row>
    <row r="268" spans="2:19" ht="1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20"/>
      <c r="N268" s="20"/>
      <c r="O268" s="62"/>
      <c r="P268" s="22"/>
      <c r="Q268" s="68"/>
      <c r="R268" s="56"/>
      <c r="S268" s="47"/>
    </row>
    <row r="269" spans="2:19" ht="1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20"/>
      <c r="N269" s="20"/>
      <c r="O269" s="62"/>
      <c r="P269" s="22"/>
      <c r="Q269" s="68"/>
      <c r="R269" s="56"/>
      <c r="S269" s="47"/>
    </row>
    <row r="270" spans="2:19" ht="15">
      <c r="B270" s="6"/>
      <c r="C270" s="6"/>
      <c r="D270" s="6"/>
      <c r="E270" s="6"/>
      <c r="F270" s="6"/>
      <c r="G270" s="6"/>
      <c r="H270" s="6"/>
      <c r="I270" s="6"/>
      <c r="J270" s="6"/>
      <c r="K270" s="15" t="s">
        <v>160</v>
      </c>
      <c r="L270" s="6"/>
      <c r="M270" s="20"/>
      <c r="N270" s="20"/>
      <c r="O270" s="62"/>
      <c r="P270" s="22"/>
      <c r="Q270" s="68"/>
      <c r="R270" s="56"/>
      <c r="S270" s="47"/>
    </row>
    <row r="271" spans="2:19" ht="1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20"/>
      <c r="N271" s="20"/>
      <c r="O271" s="62"/>
      <c r="P271" s="22"/>
      <c r="Q271" s="68"/>
      <c r="R271" s="56"/>
      <c r="S271" s="47"/>
    </row>
    <row r="272" spans="2:19" ht="1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20"/>
      <c r="N272" s="20"/>
      <c r="O272" s="62"/>
      <c r="P272" s="22"/>
      <c r="Q272" s="68"/>
      <c r="R272" s="56"/>
      <c r="S272" s="47"/>
    </row>
    <row r="273" spans="2:19" ht="1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20"/>
      <c r="N273" s="20"/>
      <c r="O273" s="62"/>
      <c r="P273" s="22"/>
      <c r="Q273" s="68"/>
      <c r="R273" s="56"/>
      <c r="S273" s="47"/>
    </row>
    <row r="274" spans="2:19" ht="1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20"/>
      <c r="N274" s="20"/>
      <c r="O274" s="62"/>
      <c r="P274" s="22"/>
      <c r="Q274" s="68"/>
      <c r="R274" s="56"/>
      <c r="S274" s="47"/>
    </row>
    <row r="275" spans="2:19" ht="1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20"/>
      <c r="N275" s="20"/>
      <c r="O275" s="62"/>
      <c r="P275" s="22"/>
      <c r="Q275" s="68"/>
      <c r="R275" s="56"/>
      <c r="S275" s="47"/>
    </row>
    <row r="276" spans="2:19" ht="15">
      <c r="B276" s="6"/>
      <c r="C276" s="6"/>
      <c r="D276" s="6"/>
      <c r="E276" s="6"/>
      <c r="F276" s="6"/>
      <c r="G276" s="6"/>
      <c r="H276" s="6"/>
      <c r="J276" s="6"/>
      <c r="L276" s="6"/>
      <c r="M276" s="20"/>
      <c r="N276" s="20"/>
      <c r="O276" s="62"/>
      <c r="P276" s="22"/>
      <c r="Q276" s="68"/>
      <c r="R276" s="56"/>
      <c r="S276" s="47"/>
    </row>
    <row r="277" spans="2:19" ht="1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20"/>
      <c r="N277" s="20"/>
      <c r="O277" s="62"/>
      <c r="P277" s="22"/>
      <c r="Q277" s="68"/>
      <c r="R277" s="56"/>
      <c r="S277" s="47"/>
    </row>
    <row r="278" spans="1:19" ht="15">
      <c r="A278" s="5" t="s">
        <v>87</v>
      </c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20"/>
      <c r="N278" s="20"/>
      <c r="O278" s="62"/>
      <c r="P278" s="22"/>
      <c r="Q278" s="68"/>
      <c r="R278" s="56"/>
      <c r="S278" s="47"/>
    </row>
    <row r="279" spans="2:19" ht="15">
      <c r="B279" s="6"/>
      <c r="C279" s="6"/>
      <c r="D279" s="6"/>
      <c r="E279" s="6"/>
      <c r="J279" s="6"/>
      <c r="K279" s="6"/>
      <c r="L279" s="6"/>
      <c r="R279" s="56"/>
      <c r="S279" s="47"/>
    </row>
    <row r="280" spans="2:19" ht="1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20"/>
      <c r="N280" s="20"/>
      <c r="O280" s="62"/>
      <c r="P280" s="22"/>
      <c r="Q280" s="68"/>
      <c r="R280" s="56"/>
      <c r="S280" s="47"/>
    </row>
    <row r="281" spans="2:19" ht="1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20"/>
      <c r="N281" s="20"/>
      <c r="O281" s="62"/>
      <c r="P281" s="22"/>
      <c r="Q281" s="68"/>
      <c r="R281" s="56"/>
      <c r="S281" s="47"/>
    </row>
    <row r="282" spans="18:19" ht="15">
      <c r="R282" s="56"/>
      <c r="S282" s="47"/>
    </row>
    <row r="283" spans="18:19" ht="15">
      <c r="R283" s="56"/>
      <c r="S283" s="47"/>
    </row>
    <row r="284" spans="18:19" ht="15">
      <c r="R284" s="56"/>
      <c r="S284" s="47"/>
    </row>
    <row r="285" spans="18:19" ht="15">
      <c r="R285" s="56"/>
      <c r="S285" s="47"/>
    </row>
    <row r="286" spans="18:19" ht="15">
      <c r="R286" s="56"/>
      <c r="S286" s="47"/>
    </row>
    <row r="287" spans="18:19" ht="15">
      <c r="R287" s="56"/>
      <c r="S287" s="47"/>
    </row>
    <row r="288" spans="18:19" ht="15">
      <c r="R288" s="56"/>
      <c r="S288" s="47"/>
    </row>
    <row r="289" spans="18:19" ht="15">
      <c r="R289" s="56"/>
      <c r="S289" s="47"/>
    </row>
    <row r="290" spans="18:19" ht="15">
      <c r="R290" s="56"/>
      <c r="S290" s="47"/>
    </row>
    <row r="291" spans="18:19" ht="15">
      <c r="R291" s="56"/>
      <c r="S291" s="47"/>
    </row>
    <row r="292" spans="18:19" ht="15">
      <c r="R292" s="56"/>
      <c r="S292" s="47"/>
    </row>
    <row r="293" spans="18:19" ht="15">
      <c r="R293" s="56"/>
      <c r="S293" s="47"/>
    </row>
    <row r="294" spans="18:19" ht="15">
      <c r="R294" s="56"/>
      <c r="S294" s="47"/>
    </row>
    <row r="295" spans="18:19" ht="15">
      <c r="R295" s="56"/>
      <c r="S295" s="47"/>
    </row>
    <row r="296" spans="18:19" ht="15">
      <c r="R296" s="56"/>
      <c r="S296" s="47"/>
    </row>
    <row r="297" spans="18:19" ht="15">
      <c r="R297" s="56"/>
      <c r="S297" s="47"/>
    </row>
    <row r="298" spans="18:19" ht="15">
      <c r="R298" s="56"/>
      <c r="S298" s="47"/>
    </row>
    <row r="299" spans="18:19" ht="15">
      <c r="R299" s="56"/>
      <c r="S299" s="47"/>
    </row>
    <row r="300" spans="18:19" ht="15">
      <c r="R300" s="56"/>
      <c r="S300" s="47"/>
    </row>
    <row r="301" spans="18:19" ht="15">
      <c r="R301" s="56"/>
      <c r="S301" s="47"/>
    </row>
    <row r="302" spans="18:19" ht="15">
      <c r="R302" s="56"/>
      <c r="S302" s="47"/>
    </row>
    <row r="303" spans="18:19" ht="15">
      <c r="R303" s="56"/>
      <c r="S303" s="47"/>
    </row>
    <row r="304" spans="18:19" ht="15">
      <c r="R304" s="56"/>
      <c r="S304" s="47"/>
    </row>
    <row r="305" spans="18:19" ht="15">
      <c r="R305" s="56"/>
      <c r="S305" s="47"/>
    </row>
    <row r="306" spans="18:19" ht="15">
      <c r="R306" s="56"/>
      <c r="S306" s="47"/>
    </row>
    <row r="307" spans="18:19" ht="15">
      <c r="R307" s="56"/>
      <c r="S307" s="47"/>
    </row>
    <row r="308" spans="18:19" ht="15">
      <c r="R308" s="56"/>
      <c r="S308" s="47"/>
    </row>
    <row r="309" spans="18:19" ht="15">
      <c r="R309" s="56"/>
      <c r="S309" s="47"/>
    </row>
    <row r="310" spans="18:19" ht="15">
      <c r="R310" s="56"/>
      <c r="S310" s="47"/>
    </row>
    <row r="311" spans="18:19" ht="15">
      <c r="R311" s="56"/>
      <c r="S311" s="47"/>
    </row>
    <row r="312" spans="18:19" ht="15">
      <c r="R312" s="56"/>
      <c r="S312" s="47"/>
    </row>
    <row r="313" spans="18:19" ht="15">
      <c r="R313" s="56"/>
      <c r="S313" s="47"/>
    </row>
    <row r="314" spans="18:19" ht="15">
      <c r="R314" s="56"/>
      <c r="S314" s="47"/>
    </row>
    <row r="315" spans="18:19" ht="15">
      <c r="R315" s="56"/>
      <c r="S315" s="47"/>
    </row>
    <row r="316" spans="18:19" ht="15">
      <c r="R316" s="56"/>
      <c r="S316" s="47"/>
    </row>
    <row r="317" spans="18:19" ht="15">
      <c r="R317" s="56"/>
      <c r="S317" s="47"/>
    </row>
    <row r="318" spans="18:19" ht="15">
      <c r="R318" s="56"/>
      <c r="S318" s="47"/>
    </row>
    <row r="319" spans="18:19" ht="15">
      <c r="R319" s="56"/>
      <c r="S319" s="47"/>
    </row>
    <row r="320" spans="18:19" ht="15">
      <c r="R320" s="56"/>
      <c r="S320" s="47"/>
    </row>
    <row r="321" spans="18:19" ht="15">
      <c r="R321" s="56"/>
      <c r="S321" s="47"/>
    </row>
    <row r="322" spans="18:19" ht="15">
      <c r="R322" s="56"/>
      <c r="S322" s="47"/>
    </row>
    <row r="323" spans="18:19" ht="15">
      <c r="R323" s="56"/>
      <c r="S323" s="47"/>
    </row>
    <row r="324" spans="18:19" ht="15">
      <c r="R324" s="56"/>
      <c r="S324" s="47"/>
    </row>
    <row r="325" spans="18:19" ht="15">
      <c r="R325" s="56"/>
      <c r="S325" s="47"/>
    </row>
    <row r="326" spans="18:19" ht="15">
      <c r="R326" s="56"/>
      <c r="S326" s="47"/>
    </row>
    <row r="327" spans="18:19" ht="15">
      <c r="R327" s="56"/>
      <c r="S327" s="47"/>
    </row>
    <row r="328" spans="18:19" ht="15">
      <c r="R328" s="56"/>
      <c r="S328" s="47"/>
    </row>
    <row r="329" spans="18:19" ht="15">
      <c r="R329" s="56"/>
      <c r="S329" s="47"/>
    </row>
    <row r="330" spans="18:19" ht="15">
      <c r="R330" s="56"/>
      <c r="S330" s="47"/>
    </row>
    <row r="331" spans="18:19" ht="15">
      <c r="R331" s="56"/>
      <c r="S331" s="47"/>
    </row>
    <row r="332" spans="18:19" ht="15">
      <c r="R332" s="56"/>
      <c r="S332" s="47"/>
    </row>
    <row r="333" spans="18:19" ht="15">
      <c r="R333" s="56"/>
      <c r="S333" s="47"/>
    </row>
    <row r="334" spans="18:19" ht="15">
      <c r="R334" s="56"/>
      <c r="S334" s="47"/>
    </row>
    <row r="335" spans="18:19" ht="15">
      <c r="R335" s="56"/>
      <c r="S335" s="47"/>
    </row>
    <row r="336" spans="18:19" ht="15">
      <c r="R336" s="56"/>
      <c r="S336" s="47"/>
    </row>
    <row r="337" spans="18:19" ht="15">
      <c r="R337" s="56"/>
      <c r="S337" s="47"/>
    </row>
    <row r="338" spans="18:19" ht="15">
      <c r="R338" s="56"/>
      <c r="S338" s="47"/>
    </row>
    <row r="339" spans="18:19" ht="15">
      <c r="R339" s="56"/>
      <c r="S339" s="47"/>
    </row>
    <row r="340" spans="18:19" ht="15">
      <c r="R340" s="56"/>
      <c r="S340" s="47"/>
    </row>
    <row r="341" spans="18:19" ht="15">
      <c r="R341" s="56"/>
      <c r="S341" s="47"/>
    </row>
    <row r="342" spans="18:19" ht="15">
      <c r="R342" s="56"/>
      <c r="S342" s="47"/>
    </row>
    <row r="343" spans="18:19" ht="15">
      <c r="R343" s="56"/>
      <c r="S343" s="47"/>
    </row>
    <row r="344" spans="18:19" ht="15">
      <c r="R344" s="56"/>
      <c r="S344" s="47"/>
    </row>
    <row r="345" spans="18:19" ht="15">
      <c r="R345" s="56"/>
      <c r="S345" s="47"/>
    </row>
    <row r="346" spans="18:19" ht="15">
      <c r="R346" s="56"/>
      <c r="S346" s="47"/>
    </row>
    <row r="347" spans="18:19" ht="15">
      <c r="R347" s="56"/>
      <c r="S347" s="47"/>
    </row>
    <row r="348" spans="18:19" ht="15">
      <c r="R348" s="56"/>
      <c r="S348" s="47"/>
    </row>
    <row r="349" spans="18:19" ht="15">
      <c r="R349" s="56"/>
      <c r="S349" s="47"/>
    </row>
    <row r="350" spans="18:19" ht="15">
      <c r="R350" s="56"/>
      <c r="S350" s="47"/>
    </row>
    <row r="351" spans="18:19" ht="15">
      <c r="R351" s="56"/>
      <c r="S351" s="47"/>
    </row>
    <row r="352" spans="18:19" ht="15">
      <c r="R352" s="56"/>
      <c r="S352" s="47"/>
    </row>
    <row r="353" spans="18:19" ht="15">
      <c r="R353" s="56"/>
      <c r="S353" s="47"/>
    </row>
    <row r="354" spans="18:19" ht="15">
      <c r="R354" s="56"/>
      <c r="S354" s="47"/>
    </row>
    <row r="355" spans="18:19" ht="15">
      <c r="R355" s="56"/>
      <c r="S355" s="47"/>
    </row>
    <row r="356" spans="18:19" ht="15">
      <c r="R356" s="56"/>
      <c r="S356" s="47"/>
    </row>
    <row r="357" spans="18:19" ht="15">
      <c r="R357" s="56"/>
      <c r="S357" s="47"/>
    </row>
    <row r="358" spans="18:19" ht="15">
      <c r="R358" s="56"/>
      <c r="S358" s="47"/>
    </row>
    <row r="359" spans="18:19" ht="15">
      <c r="R359" s="56"/>
      <c r="S359" s="47"/>
    </row>
    <row r="360" spans="18:19" ht="15">
      <c r="R360" s="56"/>
      <c r="S360" s="47"/>
    </row>
    <row r="361" spans="18:19" ht="15">
      <c r="R361" s="56"/>
      <c r="S361" s="47"/>
    </row>
    <row r="362" spans="18:19" ht="15">
      <c r="R362" s="56"/>
      <c r="S362" s="47"/>
    </row>
    <row r="363" spans="18:19" ht="15">
      <c r="R363" s="56"/>
      <c r="S363" s="47"/>
    </row>
    <row r="364" spans="18:19" ht="15">
      <c r="R364" s="56"/>
      <c r="S364" s="47"/>
    </row>
    <row r="365" spans="18:19" ht="15">
      <c r="R365" s="56"/>
      <c r="S365" s="47"/>
    </row>
    <row r="366" spans="18:19" ht="15">
      <c r="R366" s="56"/>
      <c r="S366" s="47"/>
    </row>
    <row r="367" spans="18:19" ht="15">
      <c r="R367" s="56"/>
      <c r="S367" s="47"/>
    </row>
    <row r="368" spans="18:19" ht="15">
      <c r="R368" s="56"/>
      <c r="S368" s="47"/>
    </row>
    <row r="369" spans="18:19" ht="15">
      <c r="R369" s="56"/>
      <c r="S369" s="47"/>
    </row>
    <row r="370" spans="18:19" ht="15">
      <c r="R370" s="56"/>
      <c r="S370" s="47"/>
    </row>
    <row r="371" spans="18:19" ht="15">
      <c r="R371" s="56"/>
      <c r="S371" s="47"/>
    </row>
    <row r="372" spans="18:19" ht="15">
      <c r="R372" s="56"/>
      <c r="S372" s="47"/>
    </row>
    <row r="373" spans="18:19" ht="15">
      <c r="R373" s="56"/>
      <c r="S373" s="47"/>
    </row>
    <row r="374" spans="18:19" ht="15">
      <c r="R374" s="56"/>
      <c r="S374" s="47"/>
    </row>
    <row r="375" spans="18:19" ht="15">
      <c r="R375" s="56"/>
      <c r="S375" s="47"/>
    </row>
    <row r="376" spans="18:19" ht="15">
      <c r="R376" s="56"/>
      <c r="S376" s="47"/>
    </row>
    <row r="377" spans="18:19" ht="15">
      <c r="R377" s="56"/>
      <c r="S377" s="47"/>
    </row>
    <row r="378" spans="18:19" ht="15">
      <c r="R378" s="56"/>
      <c r="S378" s="47"/>
    </row>
    <row r="379" spans="18:19" ht="15">
      <c r="R379" s="56"/>
      <c r="S379" s="47"/>
    </row>
    <row r="380" spans="18:19" ht="15">
      <c r="R380" s="56"/>
      <c r="S380" s="47"/>
    </row>
    <row r="381" spans="18:19" ht="15">
      <c r="R381" s="56"/>
      <c r="S381" s="47"/>
    </row>
    <row r="382" spans="18:19" ht="15">
      <c r="R382" s="56"/>
      <c r="S382" s="47"/>
    </row>
    <row r="383" spans="18:19" ht="15">
      <c r="R383" s="56"/>
      <c r="S383" s="47"/>
    </row>
    <row r="384" spans="18:19" ht="15">
      <c r="R384" s="56"/>
      <c r="S384" s="47"/>
    </row>
    <row r="385" spans="18:19" ht="15">
      <c r="R385" s="56"/>
      <c r="S385" s="47"/>
    </row>
    <row r="386" spans="18:19" ht="15">
      <c r="R386" s="56"/>
      <c r="S386" s="47"/>
    </row>
    <row r="387" spans="18:19" ht="15">
      <c r="R387" s="56"/>
      <c r="S387" s="47"/>
    </row>
    <row r="388" spans="18:19" ht="15">
      <c r="R388" s="56"/>
      <c r="S388" s="47"/>
    </row>
    <row r="389" spans="18:19" ht="15">
      <c r="R389" s="56"/>
      <c r="S389" s="47"/>
    </row>
    <row r="390" spans="18:19" ht="15">
      <c r="R390" s="56"/>
      <c r="S390" s="47"/>
    </row>
    <row r="391" spans="18:19" ht="15">
      <c r="R391" s="56"/>
      <c r="S391" s="47"/>
    </row>
    <row r="392" spans="18:19" ht="15">
      <c r="R392" s="56"/>
      <c r="S392" s="47"/>
    </row>
    <row r="393" spans="18:19" ht="15">
      <c r="R393" s="56"/>
      <c r="S393" s="47"/>
    </row>
    <row r="394" spans="18:19" ht="15">
      <c r="R394" s="56"/>
      <c r="S394" s="47"/>
    </row>
    <row r="395" spans="18:19" ht="15">
      <c r="R395" s="56"/>
      <c r="S395" s="47"/>
    </row>
    <row r="396" spans="18:19" ht="15">
      <c r="R396" s="56"/>
      <c r="S396" s="47"/>
    </row>
    <row r="397" spans="18:19" ht="15">
      <c r="R397" s="56"/>
      <c r="S397" s="47"/>
    </row>
    <row r="398" spans="18:19" ht="15">
      <c r="R398" s="56"/>
      <c r="S398" s="47"/>
    </row>
    <row r="399" spans="18:19" ht="15">
      <c r="R399" s="56"/>
      <c r="S399" s="47"/>
    </row>
    <row r="400" spans="18:19" ht="15">
      <c r="R400" s="56"/>
      <c r="S400" s="47"/>
    </row>
    <row r="401" spans="18:19" ht="15">
      <c r="R401" s="56"/>
      <c r="S401" s="47"/>
    </row>
    <row r="402" spans="18:19" ht="15">
      <c r="R402" s="56"/>
      <c r="S402" s="47"/>
    </row>
    <row r="403" spans="18:19" ht="15">
      <c r="R403" s="56"/>
      <c r="S403" s="47"/>
    </row>
    <row r="404" spans="18:19" ht="15">
      <c r="R404" s="56"/>
      <c r="S404" s="47"/>
    </row>
    <row r="405" spans="18:19" ht="15">
      <c r="R405" s="56"/>
      <c r="S405" s="47"/>
    </row>
    <row r="406" spans="18:19" ht="15">
      <c r="R406" s="56"/>
      <c r="S406" s="47"/>
    </row>
    <row r="407" spans="18:19" ht="15">
      <c r="R407" s="56"/>
      <c r="S407" s="47"/>
    </row>
    <row r="408" spans="18:19" ht="15">
      <c r="R408" s="56"/>
      <c r="S408" s="47"/>
    </row>
    <row r="409" spans="18:19" ht="15">
      <c r="R409" s="56"/>
      <c r="S409" s="47"/>
    </row>
    <row r="410" spans="18:19" ht="15">
      <c r="R410" s="56"/>
      <c r="S410" s="47"/>
    </row>
    <row r="411" spans="18:19" ht="15">
      <c r="R411" s="56"/>
      <c r="S411" s="47"/>
    </row>
    <row r="412" spans="18:19" ht="15">
      <c r="R412" s="56"/>
      <c r="S412" s="47"/>
    </row>
    <row r="413" spans="18:19" ht="15">
      <c r="R413" s="56"/>
      <c r="S413" s="47"/>
    </row>
    <row r="414" spans="18:19" ht="15">
      <c r="R414" s="56"/>
      <c r="S414" s="47"/>
    </row>
    <row r="415" spans="18:19" ht="15">
      <c r="R415" s="56"/>
      <c r="S415" s="47"/>
    </row>
    <row r="416" spans="18:19" ht="15">
      <c r="R416" s="56"/>
      <c r="S416" s="47"/>
    </row>
    <row r="417" spans="18:19" ht="15">
      <c r="R417" s="56"/>
      <c r="S417" s="47"/>
    </row>
    <row r="418" spans="18:19" ht="15">
      <c r="R418" s="56"/>
      <c r="S418" s="47"/>
    </row>
  </sheetData>
  <sheetProtection sheet="1" objects="1" scenarios="1"/>
  <mergeCells count="3">
    <mergeCell ref="A1:O1"/>
    <mergeCell ref="A2:O2"/>
    <mergeCell ref="A3:O3"/>
  </mergeCells>
  <printOptions horizontalCentered="1"/>
  <pageMargins left="0.32" right="0.6" top="0.7" bottom="0" header="0.45" footer="0"/>
  <pageSetup horizontalDpi="300" verticalDpi="300" orientation="portrait" scale="62" r:id="rId1"/>
  <rowBreaks count="4" manualBreakCount="4">
    <brk id="68" max="14" man="1"/>
    <brk id="138" max="14" man="1"/>
    <brk id="206" max="255" man="1"/>
    <brk id="261" max="13" man="1"/>
  </rowBreaks>
  <colBreaks count="1" manualBreakCount="1">
    <brk id="17" min="7" max="2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2008-07-07T15:00:52Z</cp:lastPrinted>
  <dcterms:created xsi:type="dcterms:W3CDTF">1997-07-30T21:20:32Z</dcterms:created>
  <dcterms:modified xsi:type="dcterms:W3CDTF">2008-07-09T13:53:25Z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819067626</vt:i4>
  </property>
  <property fmtid="{D5CDD505-2E9C-101B-9397-08002B2CF9AE}" pid="3" name="_EmailSubject">
    <vt:lpwstr>Factbook Tables for Section VII, 2005-06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