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012" tabRatio="500" activeTab="0"/>
  </bookViews>
  <sheets>
    <sheet name="A" sheetId="1" r:id="rId1"/>
  </sheets>
  <definedNames>
    <definedName name="_xlnm.Print_Area" localSheetId="0">'A'!$A$9:$L$249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<sst xmlns="http://schemas.openxmlformats.org/spreadsheetml/2006/main" count="258" uniqueCount="233">
  <si>
    <t>UNDESIGNATED</t>
  </si>
  <si>
    <t xml:space="preserve">   Undesignated</t>
  </si>
  <si>
    <t>ARCHITECTURE</t>
  </si>
  <si>
    <t>ARTS &amp; SCIENCES</t>
  </si>
  <si>
    <t xml:space="preserve">   Undeclared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</si>
  <si>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</si>
  <si>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</si>
  <si>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</si>
  <si>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</si>
  <si>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</si>
  <si>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 and Theatre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</si>
  <si>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</si>
  <si>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</si>
  <si>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</si>
  <si>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</si>
  <si>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</si>
  <si>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</si>
  <si>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</si>
  <si>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</si>
  <si>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</si>
  <si>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</si>
  <si>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</si>
  <si>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History</t>
  </si>
  <si>
    <t xml:space="preserve">   Liberal Studies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</si>
  <si>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</si>
  <si>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</si>
  <si>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</si>
  <si>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</si>
  <si>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</si>
  <si>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</si>
  <si>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Anthropology</t>
  </si>
  <si>
    <t xml:space="preserve">     Sociology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</si>
  <si>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</si>
  <si>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</si>
  <si>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</si>
  <si>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</si>
  <si>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</si>
  <si>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</si>
  <si>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Finance &amp; Business Law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</si>
  <si>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</si>
  <si>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</si>
  <si>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</si>
  <si>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</si>
  <si>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</si>
  <si>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</si>
  <si>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</si>
  <si>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</si>
  <si>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</si>
  <si>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</si>
  <si>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</si>
  <si>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</si>
  <si>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</si>
  <si>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</si>
  <si>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</si>
  <si>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</si>
  <si>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</si>
  <si>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</si>
  <si>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</si>
  <si>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</si>
  <si>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Computer Science</t>
  </si>
  <si>
    <t xml:space="preserve">   Engineering Technology</t>
  </si>
  <si>
    <t xml:space="preserve">     Pre-Nursing Freshmen</t>
  </si>
  <si>
    <t xml:space="preserve">     Pre-Nursing Transfer</t>
  </si>
  <si>
    <t xml:space="preserve">   Nursing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</si>
  <si>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</si>
  <si>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</si>
  <si>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</si>
  <si>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</si>
  <si>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</si>
  <si>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</si>
  <si>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</si>
  <si>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</si>
  <si>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</si>
  <si>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</si>
  <si>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</si>
  <si>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</si>
  <si>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</si>
  <si>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</si>
  <si>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</si>
  <si>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</si>
  <si>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</si>
  <si>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</si>
  <si>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</si>
  <si>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</si>
  <si>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</si>
  <si>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International Studies</t>
  </si>
  <si>
    <t xml:space="preserve">   Sociology &amp; Anthropology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</si>
  <si>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</si>
  <si>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</si>
  <si>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</si>
  <si>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</si>
  <si>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     Knowledge Discovery</t>
  </si>
  <si>
    <t xml:space="preserve">   Software &amp; Information Systems</t>
  </si>
  <si>
    <t xml:space="preserve">   Public Policy</t>
  </si>
  <si>
    <t xml:space="preserve">     Counseling</t>
  </si>
  <si>
    <t>HEALTH &amp; HUMAN SERVICES</t>
  </si>
  <si>
    <t xml:space="preserve">     Athletic Training</t>
  </si>
  <si>
    <t xml:space="preserve">     Reading, Language &amp; Literacy</t>
  </si>
  <si>
    <t xml:space="preserve">   Kinesiology</t>
  </si>
  <si>
    <t xml:space="preserve">     Health Administration</t>
  </si>
  <si>
    <t xml:space="preserve">     Information Technology</t>
  </si>
  <si>
    <t xml:space="preserve">  Educational Leadership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</si>
  <si>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</si>
  <si>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</si>
  <si>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</si>
  <si>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</si>
  <si>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</si>
  <si>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</si>
  <si>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Art Administration</t>
  </si>
  <si>
    <t xml:space="preserve">     Philosophy</t>
  </si>
  <si>
    <t xml:space="preserve">     Graduate Certificate in Applied Ethics</t>
  </si>
  <si>
    <t xml:space="preserve">     Political Science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</si>
  <si>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</si>
  <si>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</si>
  <si>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</si>
  <si>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</si>
  <si>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</si>
  <si>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Curriculum &amp; Instruction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</si>
  <si>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</si>
  <si>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</si>
  <si>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</si>
  <si>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</si>
  <si>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</si>
  <si>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</si>
  <si>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</si>
  <si>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</si>
  <si>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</si>
  <si>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</si>
  <si>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</si>
  <si>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Graduate Certificate in Gerontology</t>
  </si>
  <si>
    <t xml:space="preserve">     Gerontology</t>
  </si>
  <si>
    <t xml:space="preserve">     Health Psychology</t>
  </si>
  <si>
    <t xml:space="preserve">   MAT - Foreign Language Education (K-12)</t>
  </si>
  <si>
    <t xml:space="preserve">     Clinical Exercise Physiology</t>
  </si>
  <si>
    <t xml:space="preserve">     Health Services Research</t>
  </si>
  <si>
    <t xml:space="preserve">   Latin-American Studies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</si>
  <si>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</si>
  <si>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</si>
  <si>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</si>
  <si>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</si>
  <si>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   Grad</t>
  </si>
  <si>
    <t xml:space="preserve">  </t>
  </si>
  <si>
    <t>DEGREE CREDIT HEADCOUNT ENROLLMENT AND FULL-TIME EQUIVALENT</t>
  </si>
  <si>
    <t>TABLE III-3a</t>
  </si>
  <si>
    <t xml:space="preserve">   Physics &amp; Optical Sciences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</si>
  <si>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</si>
  <si>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</si>
  <si>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</si>
  <si>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</si>
  <si>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</si>
  <si>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 xml:space="preserve">   Africana Studies</t>
  </si>
  <si>
    <t xml:space="preserve">   Bus Info Systems &amp; Operations Mgt</t>
  </si>
  <si>
    <t xml:space="preserve">     Teaching English as Sec Language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</si>
  <si>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</si>
  <si>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</si>
  <si>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</si>
  <si>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</si>
  <si>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</si>
  <si>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</si>
  <si>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</si>
  <si>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</si>
  <si>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</si>
  <si>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</si>
  <si>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</si>
  <si>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</si>
  <si>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</si>
  <si>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Organizational Science</t>
  </si>
  <si>
    <t xml:space="preserve">     Ethics &amp; Applied Philosophy</t>
  </si>
  <si>
    <t xml:space="preserve">   Business Administration</t>
  </si>
  <si>
    <t xml:space="preserve">      Business - PhD</t>
  </si>
  <si>
    <t xml:space="preserve">     Instructional Systems Technology</t>
  </si>
  <si>
    <t>COMPUTING AND INFORMATICS</t>
  </si>
  <si>
    <t>ENROLLMENT BY MAJOR/CONCENTRATION FOR FALL 2007</t>
  </si>
  <si>
    <t xml:space="preserve">     Criminal Justice</t>
  </si>
  <si>
    <t xml:space="preserve">     Pre-Criminal Justice</t>
  </si>
  <si>
    <t xml:space="preserve">     Mathematics for Business</t>
  </si>
  <si>
    <t xml:space="preserve"> School of Nursing</t>
  </si>
  <si>
    <t xml:space="preserve">     Public Health</t>
  </si>
  <si>
    <t xml:space="preserve">     Respiratory Therapy</t>
  </si>
  <si>
    <t xml:space="preserve">   Nursing - Pathways Program</t>
  </si>
  <si>
    <t xml:space="preserve">     Pre-Nursing Pathways Program</t>
  </si>
  <si>
    <t xml:space="preserve">   English Language Training Institute</t>
  </si>
  <si>
    <t xml:space="preserve">   Pending - Architecture</t>
  </si>
  <si>
    <t xml:space="preserve">     Pre-Public Health</t>
  </si>
  <si>
    <t xml:space="preserve">     Chemistry</t>
  </si>
  <si>
    <t xml:space="preserve">     Nanoscale Science</t>
  </si>
  <si>
    <t xml:space="preserve">     Graduate Certificate in Non-Profit Management</t>
  </si>
  <si>
    <t xml:space="preserve">     Graduate Certificate in Emergency Management</t>
  </si>
  <si>
    <t xml:space="preserve">     Psychology - Clinical/Community</t>
  </si>
  <si>
    <t xml:space="preserve">     Psychology - Industrial/Organizational</t>
  </si>
  <si>
    <t xml:space="preserve">     Graduate Certificate in Cognitive Sciences</t>
  </si>
  <si>
    <t xml:space="preserve">     Graduate Certification in Real Estate Finance &amp; Dev</t>
  </si>
  <si>
    <t xml:space="preserve">      MBA - Mexico</t>
  </si>
  <si>
    <t xml:space="preserve">      MBA - Taiwan</t>
  </si>
  <si>
    <t xml:space="preserve">      MBA - U.S.</t>
  </si>
  <si>
    <t xml:space="preserve">      MBA in Sports Marketing</t>
  </si>
  <si>
    <t xml:space="preserve">   MAT - Art Education (K-12)</t>
  </si>
  <si>
    <t xml:space="preserve">   MAT - Elementary Education (K-6)</t>
  </si>
  <si>
    <t xml:space="preserve">   MAT - English as a Second Language (K-12)</t>
  </si>
  <si>
    <t xml:space="preserve">   MAT - Middle Grades Education (6-9)</t>
  </si>
  <si>
    <t xml:space="preserve">   MAT - Music Education (K-12)</t>
  </si>
  <si>
    <t xml:space="preserve">   MAT - Secondary Education (9-12)</t>
  </si>
  <si>
    <t xml:space="preserve">   MAT - Special Education (K-12)</t>
  </si>
  <si>
    <t xml:space="preserve">   MAT - Theatre Education (K-12)</t>
  </si>
  <si>
    <t xml:space="preserve">   Nursing Systems &amp; Populations</t>
  </si>
  <si>
    <t xml:space="preserve">   Nursing - Community Health</t>
  </si>
  <si>
    <t xml:space="preserve">   Nursing - Mental Health</t>
  </si>
  <si>
    <t xml:space="preserve">   Nursing - Anesthesia</t>
  </si>
  <si>
    <t xml:space="preserve">   Post-Master's Cert in Family Nurse Practitioner</t>
  </si>
  <si>
    <t xml:space="preserve">   Family Nurse Practitioner</t>
  </si>
  <si>
    <t xml:space="preserve">     Graduate Certificate in Applied Linguistics</t>
  </si>
  <si>
    <t xml:space="preserve">     Graduate Certificate in Tech/Prof Writing </t>
  </si>
  <si>
    <t xml:space="preserve">     Graduate Certificate In Translating</t>
  </si>
  <si>
    <t xml:space="preserve">     Graduate Cert In Substance Abuse Counseling</t>
  </si>
  <si>
    <t xml:space="preserve">     Graduate Certification In Curr &amp; Supervision</t>
  </si>
  <si>
    <t xml:space="preserve">     Graduate Cert In Child &amp; Family Development</t>
  </si>
  <si>
    <t xml:space="preserve">     Graduate Cert In Special Educ -  Academically Gifted</t>
  </si>
  <si>
    <t xml:space="preserve">     Graduate Cert In Supported Employment &amp; Transition</t>
  </si>
  <si>
    <t xml:space="preserve">     Graduate Cert in Clinical Exercise Physiology</t>
  </si>
  <si>
    <t xml:space="preserve">   MBA Plus Post-Master's Certificate</t>
  </si>
  <si>
    <t xml:space="preserve">     Graduate Certificate In Advanced Databases &amp; </t>
  </si>
  <si>
    <t xml:space="preserve">     Graduate Certificate In Information Technology</t>
  </si>
  <si>
    <t xml:space="preserve">     Graduate Certificate In Info Security/Privacy</t>
  </si>
  <si>
    <t xml:space="preserve">   Public Health Sciences</t>
  </si>
  <si>
    <t xml:space="preserve">   Civil &amp; Environmental Engineering</t>
  </si>
  <si>
    <t xml:space="preserve">   Nursing - Advanced Clinical</t>
  </si>
  <si>
    <t xml:space="preserve">   Post-Master's Cert in Advanced Clinical</t>
  </si>
  <si>
    <t xml:space="preserve">   Post-Master's Cert in Anesthesia</t>
  </si>
  <si>
    <t xml:space="preserve">   Nursing &amp; Health Administration</t>
  </si>
  <si>
    <t xml:space="preserve">      MBA - Hong Kong</t>
  </si>
  <si>
    <t xml:space="preserve">   Nurse Educator</t>
  </si>
  <si>
    <t xml:space="preserve">   Graduate Certificate In Nurse Educator</t>
  </si>
  <si>
    <t xml:space="preserve">     Graduate Certificate in Community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</si>
</sst>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b/>
      <i/>
      <sz val="10"/>
      <color indexed="23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0" fontId="1" fillId="0" borderId="0" xfId="25" applyFont="1" applyFill="1" applyAlignment="1">
      <alignment horizontal="right"/>
    </xf>
    <xf numFmtId="0" fontId="1" fillId="0" borderId="0" xfId="25" applyFont="1" applyFill="1" applyAlignment="1">
      <alignment horizontal="right"/>
    </xf>
    <xf numFmtId="0" fontId="6" fillId="0" borderId="0" xfId="25" applyFont="1" applyFill="1" applyAlignment="1">
      <alignment horizontal="right"/>
    </xf>
    <xf numFmtId="0" fontId="1" fillId="0" borderId="0" xfId="25" applyFont="1" applyFill="1" applyAlignment="1">
      <alignment/>
    </xf>
    <xf numFmtId="0" fontId="1" fillId="0" borderId="2" xfId="25" applyFont="1" applyFill="1" applyBorder="1" applyAlignment="1">
      <alignment horizontal="right"/>
    </xf>
    <xf numFmtId="0" fontId="1" fillId="0" borderId="2" xfId="25" applyFont="1" applyFill="1" applyBorder="1" applyAlignment="1">
      <alignment horizontal="right"/>
    </xf>
    <xf numFmtId="0" fontId="6" fillId="0" borderId="2" xfId="25" applyFont="1" applyFill="1" applyBorder="1" applyAlignment="1">
      <alignment horizontal="right"/>
    </xf>
    <xf numFmtId="0" fontId="1" fillId="0" borderId="0" xfId="25" applyFont="1" applyFill="1" applyAlignment="1">
      <alignment/>
    </xf>
    <xf numFmtId="0" fontId="6" fillId="0" borderId="0" xfId="25" applyFont="1" applyFill="1" applyAlignment="1">
      <alignment/>
    </xf>
    <xf numFmtId="0" fontId="3" fillId="0" borderId="0" xfId="25" applyFont="1" applyFill="1" applyAlignment="1">
      <alignment/>
    </xf>
    <xf numFmtId="3" fontId="0" fillId="0" borderId="0" xfId="25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164" fontId="0" fillId="0" borderId="0" xfId="25" applyNumberFormat="1" applyFont="1" applyFill="1" applyAlignment="1">
      <alignment/>
    </xf>
    <xf numFmtId="0" fontId="0" fillId="0" borderId="0" xfId="25" applyFont="1" applyFill="1" applyAlignment="1">
      <alignment/>
    </xf>
    <xf numFmtId="4" fontId="0" fillId="0" borderId="0" xfId="25" applyNumberFormat="1" applyFont="1" applyFill="1" applyAlignment="1">
      <alignment/>
    </xf>
    <xf numFmtId="0" fontId="3" fillId="0" borderId="0" xfId="2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25" applyNumberFormat="1" applyFont="1" applyFill="1" applyAlignment="1">
      <alignment/>
    </xf>
    <xf numFmtId="0" fontId="8" fillId="0" borderId="0" xfId="25" applyFont="1" applyFill="1" applyAlignment="1">
      <alignment/>
    </xf>
    <xf numFmtId="164" fontId="0" fillId="0" borderId="0" xfId="25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9" fillId="0" borderId="0" xfId="25" applyNumberFormat="1" applyFont="1" applyFill="1" applyAlignment="1">
      <alignment/>
    </xf>
    <xf numFmtId="2" fontId="9" fillId="0" borderId="0" xfId="25" applyNumberFormat="1" applyFont="1" applyFill="1" applyAlignment="1">
      <alignment/>
    </xf>
    <xf numFmtId="3" fontId="10" fillId="0" borderId="0" xfId="25" applyNumberFormat="1" applyFont="1" applyFill="1" applyAlignment="1">
      <alignment/>
    </xf>
    <xf numFmtId="2" fontId="10" fillId="0" borderId="0" xfId="25" applyNumberFormat="1" applyFont="1" applyFill="1" applyAlignment="1">
      <alignment/>
    </xf>
    <xf numFmtId="4" fontId="10" fillId="0" borderId="0" xfId="25" applyNumberFormat="1" applyFont="1" applyFill="1" applyAlignment="1">
      <alignment/>
    </xf>
    <xf numFmtId="164" fontId="10" fillId="0" borderId="0" xfId="25" applyNumberFormat="1" applyFont="1" applyFill="1" applyAlignment="1">
      <alignment/>
    </xf>
    <xf numFmtId="3" fontId="11" fillId="0" borderId="0" xfId="25" applyNumberFormat="1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25" applyNumberFormat="1" applyFont="1" applyFill="1" applyAlignment="1">
      <alignment/>
    </xf>
    <xf numFmtId="164" fontId="11" fillId="0" borderId="0" xfId="25" applyNumberFormat="1" applyFont="1" applyFill="1" applyAlignment="1">
      <alignment/>
    </xf>
    <xf numFmtId="0" fontId="10" fillId="0" borderId="0" xfId="25" applyFont="1" applyFill="1" applyAlignment="1">
      <alignment/>
    </xf>
    <xf numFmtId="2" fontId="11" fillId="0" borderId="0" xfId="25" applyNumberFormat="1" applyFont="1" applyFill="1" applyAlignment="1">
      <alignment/>
    </xf>
    <xf numFmtId="0" fontId="10" fillId="0" borderId="0" xfId="0" applyFont="1" applyFill="1" applyAlignment="1">
      <alignment/>
    </xf>
    <xf numFmtId="164" fontId="9" fillId="0" borderId="0" xfId="2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25" applyFont="1" applyFill="1" applyAlignment="1">
      <alignment/>
    </xf>
    <xf numFmtId="0" fontId="11" fillId="0" borderId="0" xfId="25" applyFont="1" applyFill="1" applyAlignment="1">
      <alignment/>
    </xf>
    <xf numFmtId="3" fontId="1" fillId="0" borderId="0" xfId="25" applyNumberFormat="1" applyFont="1" applyFill="1" applyAlignment="1">
      <alignment/>
    </xf>
    <xf numFmtId="0" fontId="0" fillId="0" borderId="0" xfId="25" applyFont="1" applyFill="1" applyAlignment="1">
      <alignment/>
    </xf>
    <xf numFmtId="3" fontId="3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5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25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25" applyNumberFormat="1" applyFont="1" applyFill="1" applyAlignment="1">
      <alignment/>
    </xf>
    <xf numFmtId="4" fontId="1" fillId="0" borderId="0" xfId="25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4" fontId="0" fillId="0" borderId="0" xfId="25" applyNumberFormat="1" applyFont="1" applyFill="1" applyAlignment="1">
      <alignment/>
    </xf>
    <xf numFmtId="4" fontId="3" fillId="0" borderId="0" xfId="2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3" fontId="0" fillId="0" borderId="0" xfId="16" applyNumberFormat="1" applyFont="1" applyFill="1" applyAlignment="1">
      <alignment/>
    </xf>
    <xf numFmtId="2" fontId="0" fillId="0" borderId="0" xfId="15" applyNumberFormat="1" applyFont="1" applyFill="1" applyAlignment="1">
      <alignment/>
    </xf>
    <xf numFmtId="0" fontId="1" fillId="0" borderId="0" xfId="25" applyFont="1" applyFill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1032"/>
  <sheetViews>
    <sheetView tabSelected="1" showOutlineSymbols="0" workbookViewId="0" topLeftCell="A1">
      <selection activeCell="A1" sqref="A1:L1"/>
    </sheetView>
  </sheetViews>
  <sheetFormatPr defaultColWidth="9.140625" defaultRowHeight="12.75"/>
  <cols>
    <col min="1" max="1" width="48.00390625" style="2" customWidth="1"/>
    <col min="2" max="2" width="10.8515625" style="2" customWidth="1"/>
    <col min="3" max="3" width="0.85546875" style="2" customWidth="1"/>
    <col min="4" max="4" width="10.8515625" style="2" customWidth="1"/>
    <col min="5" max="5" width="0.9921875" style="2" customWidth="1"/>
    <col min="6" max="6" width="11.57421875" style="23" customWidth="1"/>
    <col min="7" max="7" width="2.28125" style="2" customWidth="1"/>
    <col min="8" max="8" width="8.57421875" style="25" customWidth="1"/>
    <col min="9" max="9" width="1.57421875" style="25" customWidth="1"/>
    <col min="10" max="10" width="8.28125" style="25" customWidth="1"/>
    <col min="11" max="11" width="1.57421875" style="24" customWidth="1"/>
    <col min="12" max="12" width="10.00390625" style="23" customWidth="1"/>
    <col min="13" max="86" width="9.140625" style="2" customWidth="1"/>
    <col min="87" max="87" width="0" style="2" hidden="1" customWidth="1"/>
    <col min="88" max="95" width="9.140625" style="2" customWidth="1"/>
    <col min="96" max="147" width="0" style="2" hidden="1" customWidth="1"/>
    <col min="148" max="16384" width="9.140625" style="2" customWidth="1"/>
  </cols>
  <sheetData>
    <row r="1" spans="1:12" ht="12.75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172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69" t="s">
        <v>143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6" spans="2:20" ht="12.75">
      <c r="B6" s="5" t="s">
        <v>65</v>
      </c>
      <c r="C6" s="5"/>
      <c r="D6" s="5" t="s">
        <v>66</v>
      </c>
      <c r="E6" s="5"/>
      <c r="F6" s="6" t="s">
        <v>138</v>
      </c>
      <c r="G6" s="5"/>
      <c r="H6" s="6" t="s">
        <v>69</v>
      </c>
      <c r="I6" s="6"/>
      <c r="J6" s="6" t="s">
        <v>70</v>
      </c>
      <c r="K6" s="7"/>
      <c r="L6" s="6" t="s">
        <v>140</v>
      </c>
      <c r="M6" s="8"/>
      <c r="N6" s="8"/>
      <c r="O6" s="8"/>
      <c r="P6" s="8"/>
      <c r="Q6" s="8"/>
      <c r="R6" s="8"/>
      <c r="S6" s="8"/>
      <c r="T6" s="8"/>
    </row>
    <row r="7" spans="2:20" ht="12.75">
      <c r="B7" s="9" t="s">
        <v>137</v>
      </c>
      <c r="C7" s="9"/>
      <c r="D7" s="9" t="s">
        <v>137</v>
      </c>
      <c r="E7" s="9"/>
      <c r="F7" s="10" t="s">
        <v>68</v>
      </c>
      <c r="G7" s="5"/>
      <c r="H7" s="10" t="s">
        <v>139</v>
      </c>
      <c r="I7" s="10"/>
      <c r="J7" s="10" t="s">
        <v>139</v>
      </c>
      <c r="K7" s="11"/>
      <c r="L7" s="10" t="s">
        <v>71</v>
      </c>
      <c r="M7" s="8"/>
      <c r="N7" s="8"/>
      <c r="O7" s="8"/>
      <c r="P7" s="8"/>
      <c r="Q7" s="8"/>
      <c r="R7" s="8"/>
      <c r="S7" s="8"/>
      <c r="T7" s="8"/>
    </row>
    <row r="8" spans="2:12" ht="12.75">
      <c r="B8" s="8"/>
      <c r="C8" s="8"/>
      <c r="D8" s="8"/>
      <c r="E8" s="8"/>
      <c r="F8" s="12"/>
      <c r="G8" s="8"/>
      <c r="H8" s="12"/>
      <c r="I8" s="12"/>
      <c r="J8" s="12"/>
      <c r="K8" s="13"/>
      <c r="L8" s="12"/>
    </row>
    <row r="9" spans="1:12" ht="12.75">
      <c r="A9" s="14" t="s">
        <v>2</v>
      </c>
      <c r="B9" s="48">
        <v>238</v>
      </c>
      <c r="C9" s="48"/>
      <c r="D9" s="48">
        <v>24</v>
      </c>
      <c r="E9" s="31"/>
      <c r="F9" s="59">
        <v>252.75</v>
      </c>
      <c r="G9" s="32"/>
      <c r="H9" s="48">
        <v>61</v>
      </c>
      <c r="I9" s="48"/>
      <c r="J9" s="48">
        <v>9</v>
      </c>
      <c r="K9" s="31"/>
      <c r="L9" s="59">
        <v>66</v>
      </c>
    </row>
    <row r="10" spans="1:12" ht="12.75">
      <c r="A10" s="14"/>
      <c r="B10" s="31"/>
      <c r="C10" s="31"/>
      <c r="D10" s="31"/>
      <c r="E10" s="31"/>
      <c r="F10" s="32"/>
      <c r="G10" s="32"/>
      <c r="H10" s="31"/>
      <c r="I10" s="31"/>
      <c r="J10" s="31"/>
      <c r="K10" s="31"/>
      <c r="L10" s="32"/>
    </row>
    <row r="11" spans="2:19" ht="12.75">
      <c r="B11" s="33"/>
      <c r="C11" s="33"/>
      <c r="D11" s="33"/>
      <c r="E11" s="33"/>
      <c r="F11" s="34"/>
      <c r="G11" s="34"/>
      <c r="H11" s="33"/>
      <c r="I11" s="33"/>
      <c r="J11" s="33"/>
      <c r="K11" s="33"/>
      <c r="L11" s="34"/>
      <c r="M11" s="14"/>
      <c r="N11" s="14"/>
      <c r="O11" s="14"/>
      <c r="P11" s="14"/>
      <c r="Q11" s="14"/>
      <c r="R11" s="14"/>
      <c r="S11" s="14"/>
    </row>
    <row r="12" spans="1:12" ht="12.75">
      <c r="A12" s="14" t="s">
        <v>3</v>
      </c>
      <c r="B12" s="48">
        <f>+B14+B15+B16+B21+B25+B27+B30+B33+B38+B43+B48+B51+B52+B53+B58+B59+B60+B65+B69+B73+B77+B82+B88+B89+B90+B91</f>
        <v>7574</v>
      </c>
      <c r="C12" s="48"/>
      <c r="D12" s="48">
        <f>+D14+D15+D16+D21+D25+D27+D30+D33+D38+D43+D48+D51+D52+D53+D58+D59+D60+D65+D69+D73+D77+D82+D88+D89+D90+D91</f>
        <v>1217</v>
      </c>
      <c r="E12" s="31"/>
      <c r="F12" s="60">
        <f>+F14+F15+F16+F21+F25+F27+F30+F33+F38+F43+F48+F51+F52+F53+F59+F60+F65+F69+F73+F77+F82+F89+F90+F91+F58</f>
        <v>8220.5</v>
      </c>
      <c r="G12" s="32"/>
      <c r="H12" s="48">
        <f>+H14+H15+H16+H21+H24+H27+H30+H33+H38+H43+H48+H51+H52+H53+H58+H59+H60+H65+H69+H73+H77+H82+H88+H89+H90+H91</f>
        <v>315</v>
      </c>
      <c r="I12" s="48"/>
      <c r="J12" s="48">
        <f>+J14+J15+J16+J21+J24+J27+J30+J33+J38+J43+J48+J51+J52+J53+J58+J59+J60+J65+J69+J73+J77+J82+J88+J89+J90+J91</f>
        <v>462</v>
      </c>
      <c r="K12" s="31"/>
      <c r="L12" s="60">
        <f>+L14+L15+L16+L21+L24+L27+L30+L33+L38+L43+L48+L51+L52+L53+L58+L59+L60+L65+L69+L73+L77+L82+L88+L89+L90+L91</f>
        <v>561.5</v>
      </c>
    </row>
    <row r="13" spans="2:19" ht="12.75">
      <c r="B13" s="33"/>
      <c r="C13" s="33"/>
      <c r="D13" s="33"/>
      <c r="E13" s="33"/>
      <c r="F13" s="61"/>
      <c r="G13" s="34"/>
      <c r="H13" s="33"/>
      <c r="I13" s="33"/>
      <c r="J13" s="33"/>
      <c r="K13" s="33"/>
      <c r="L13" s="34"/>
      <c r="M13" s="14"/>
      <c r="N13" s="14"/>
      <c r="O13" s="14"/>
      <c r="P13" s="14"/>
      <c r="Q13" s="14"/>
      <c r="R13" s="14"/>
      <c r="S13" s="14"/>
    </row>
    <row r="14" spans="1:12" ht="12.75">
      <c r="A14" s="2" t="s">
        <v>4</v>
      </c>
      <c r="B14" s="15">
        <v>2236</v>
      </c>
      <c r="C14" s="15"/>
      <c r="D14" s="15">
        <v>216</v>
      </c>
      <c r="E14" s="33"/>
      <c r="F14" s="20">
        <v>2349.75</v>
      </c>
      <c r="G14" s="36"/>
      <c r="H14" s="15">
        <v>0</v>
      </c>
      <c r="I14" s="15"/>
      <c r="J14" s="15">
        <v>0</v>
      </c>
      <c r="K14" s="33"/>
      <c r="L14" s="61">
        <v>0</v>
      </c>
    </row>
    <row r="15" spans="1:12" ht="12.75">
      <c r="A15" s="2" t="s">
        <v>150</v>
      </c>
      <c r="B15" s="15">
        <v>16</v>
      </c>
      <c r="C15" s="15"/>
      <c r="D15" s="15">
        <v>10</v>
      </c>
      <c r="E15" s="33"/>
      <c r="F15" s="20">
        <v>21.5</v>
      </c>
      <c r="G15" s="36"/>
      <c r="H15" s="15">
        <v>0</v>
      </c>
      <c r="I15" s="15"/>
      <c r="J15" s="15">
        <v>0</v>
      </c>
      <c r="K15" s="33"/>
      <c r="L15" s="61">
        <v>0</v>
      </c>
    </row>
    <row r="16" spans="1:12" s="1" customFormat="1" ht="12.75">
      <c r="A16" s="1" t="s">
        <v>5</v>
      </c>
      <c r="B16" s="50">
        <f>+B17+B18+B19+B20</f>
        <v>344</v>
      </c>
      <c r="C16" s="51"/>
      <c r="D16" s="50">
        <f>+D17+D18+D19+D20</f>
        <v>90</v>
      </c>
      <c r="E16" s="38"/>
      <c r="F16" s="3">
        <f>+F17+F18+F19+F20</f>
        <v>395</v>
      </c>
      <c r="G16" s="40"/>
      <c r="H16" s="50">
        <f>+H17+H18+H20</f>
        <v>1</v>
      </c>
      <c r="I16" s="51"/>
      <c r="J16" s="50">
        <f>+J17+J18+J20</f>
        <v>8</v>
      </c>
      <c r="K16" s="38"/>
      <c r="L16" s="64">
        <f>+L17+L18+L20</f>
        <v>5.25</v>
      </c>
    </row>
    <row r="17" spans="1:12" ht="12.75">
      <c r="A17" s="2" t="s">
        <v>102</v>
      </c>
      <c r="B17" s="15">
        <v>165</v>
      </c>
      <c r="C17" s="49"/>
      <c r="D17" s="15">
        <v>58</v>
      </c>
      <c r="E17" s="41"/>
      <c r="F17" s="62">
        <v>197</v>
      </c>
      <c r="G17" s="36"/>
      <c r="H17" s="15">
        <v>0</v>
      </c>
      <c r="I17" s="15"/>
      <c r="J17" s="15">
        <v>0</v>
      </c>
      <c r="K17" s="33"/>
      <c r="L17" s="16">
        <v>0</v>
      </c>
    </row>
    <row r="18" spans="1:12" ht="12.75">
      <c r="A18" s="2" t="s">
        <v>108</v>
      </c>
      <c r="B18" s="15">
        <v>0</v>
      </c>
      <c r="C18" s="49"/>
      <c r="D18" s="15">
        <v>0</v>
      </c>
      <c r="E18" s="41"/>
      <c r="F18" s="62">
        <v>0</v>
      </c>
      <c r="G18" s="36"/>
      <c r="H18" s="15">
        <v>1</v>
      </c>
      <c r="I18" s="15"/>
      <c r="J18" s="15">
        <v>8</v>
      </c>
      <c r="K18" s="33"/>
      <c r="L18" s="16">
        <v>5.25</v>
      </c>
    </row>
    <row r="19" spans="1:12" ht="12.75">
      <c r="A19" s="2" t="s">
        <v>159</v>
      </c>
      <c r="B19" s="15">
        <v>14</v>
      </c>
      <c r="C19" s="49"/>
      <c r="D19" s="15">
        <v>6</v>
      </c>
      <c r="E19" s="41"/>
      <c r="F19" s="62">
        <v>17.5</v>
      </c>
      <c r="G19" s="36"/>
      <c r="H19" s="15">
        <v>0</v>
      </c>
      <c r="I19" s="15"/>
      <c r="J19" s="15">
        <v>0</v>
      </c>
      <c r="K19" s="33"/>
      <c r="L19" s="16">
        <v>0</v>
      </c>
    </row>
    <row r="20" spans="1:12" ht="12.75">
      <c r="A20" s="2" t="s">
        <v>103</v>
      </c>
      <c r="B20" s="15">
        <v>165</v>
      </c>
      <c r="C20" s="49"/>
      <c r="D20" s="15">
        <v>26</v>
      </c>
      <c r="E20" s="41"/>
      <c r="F20" s="62">
        <v>180.5</v>
      </c>
      <c r="G20" s="36"/>
      <c r="H20" s="15">
        <v>0</v>
      </c>
      <c r="I20" s="15"/>
      <c r="J20" s="15">
        <v>0</v>
      </c>
      <c r="K20" s="33"/>
      <c r="L20" s="16">
        <v>0</v>
      </c>
    </row>
    <row r="21" spans="1:12" ht="12.75">
      <c r="A21" s="1" t="s">
        <v>6</v>
      </c>
      <c r="B21" s="4">
        <f>+B22+B23</f>
        <v>800</v>
      </c>
      <c r="C21" s="4"/>
      <c r="D21" s="4">
        <f>+D22+D23</f>
        <v>141</v>
      </c>
      <c r="E21" s="37"/>
      <c r="F21" s="63">
        <f>+F22+F23</f>
        <v>880</v>
      </c>
      <c r="G21" s="40"/>
      <c r="H21" s="50">
        <f>+H22+H23</f>
        <v>25</v>
      </c>
      <c r="I21" s="50"/>
      <c r="J21" s="50">
        <f>+J22+J23</f>
        <v>29</v>
      </c>
      <c r="K21" s="37"/>
      <c r="L21" s="63">
        <f>+L22+L23</f>
        <v>41.25</v>
      </c>
    </row>
    <row r="22" spans="1:12" ht="12.75">
      <c r="A22" s="2" t="s">
        <v>160</v>
      </c>
      <c r="B22" s="17">
        <v>276</v>
      </c>
      <c r="C22" s="17"/>
      <c r="D22" s="17">
        <v>67</v>
      </c>
      <c r="E22" s="33"/>
      <c r="F22" s="20">
        <v>317</v>
      </c>
      <c r="G22" s="36"/>
      <c r="H22" s="15">
        <v>25</v>
      </c>
      <c r="I22" s="15"/>
      <c r="J22" s="15">
        <v>29</v>
      </c>
      <c r="K22" s="33"/>
      <c r="L22" s="61">
        <v>41.25</v>
      </c>
    </row>
    <row r="23" spans="1:12" ht="12.75">
      <c r="A23" s="2" t="s">
        <v>161</v>
      </c>
      <c r="B23" s="17">
        <v>524</v>
      </c>
      <c r="C23" s="17"/>
      <c r="D23" s="17">
        <v>74</v>
      </c>
      <c r="E23" s="33"/>
      <c r="F23" s="20">
        <v>563</v>
      </c>
      <c r="G23" s="36"/>
      <c r="H23" s="15">
        <v>0</v>
      </c>
      <c r="I23" s="15" t="s">
        <v>67</v>
      </c>
      <c r="J23" s="15">
        <v>0</v>
      </c>
      <c r="K23" s="33"/>
      <c r="L23" s="61">
        <v>0</v>
      </c>
    </row>
    <row r="24" spans="1:12" ht="12.75">
      <c r="A24" s="1" t="s">
        <v>7</v>
      </c>
      <c r="B24" s="4">
        <f>+B25+B26</f>
        <v>164</v>
      </c>
      <c r="C24" s="4"/>
      <c r="D24" s="4">
        <f>+D25+D26</f>
        <v>29</v>
      </c>
      <c r="E24" s="37"/>
      <c r="F24" s="63">
        <f>+F25+F26</f>
        <v>178.75</v>
      </c>
      <c r="G24" s="40"/>
      <c r="H24" s="50">
        <f>+H25+H26</f>
        <v>11</v>
      </c>
      <c r="I24" s="50"/>
      <c r="J24" s="50">
        <f>+J25+J26</f>
        <v>19</v>
      </c>
      <c r="K24" s="37"/>
      <c r="L24" s="63">
        <f>+L25+L26</f>
        <v>23.75</v>
      </c>
    </row>
    <row r="25" spans="1:12" ht="12.75">
      <c r="A25" s="2" t="s">
        <v>184</v>
      </c>
      <c r="B25" s="17">
        <v>164</v>
      </c>
      <c r="C25" s="17"/>
      <c r="D25" s="17">
        <v>29</v>
      </c>
      <c r="E25" s="33"/>
      <c r="F25" s="20">
        <v>178.75</v>
      </c>
      <c r="G25" s="36"/>
      <c r="H25" s="15">
        <v>1</v>
      </c>
      <c r="I25" s="15" t="s">
        <v>67</v>
      </c>
      <c r="J25" s="15">
        <v>19</v>
      </c>
      <c r="K25" s="33"/>
      <c r="L25" s="61">
        <v>13.75</v>
      </c>
    </row>
    <row r="26" spans="1:12" ht="12.75">
      <c r="A26" s="2" t="s">
        <v>185</v>
      </c>
      <c r="B26" s="17">
        <v>0</v>
      </c>
      <c r="C26" s="17"/>
      <c r="D26" s="17">
        <v>0</v>
      </c>
      <c r="E26" s="33"/>
      <c r="F26" s="20">
        <v>0</v>
      </c>
      <c r="G26" s="36"/>
      <c r="H26" s="15">
        <v>10</v>
      </c>
      <c r="I26" s="15" t="s">
        <v>67</v>
      </c>
      <c r="J26" s="15">
        <v>0</v>
      </c>
      <c r="K26" s="33"/>
      <c r="L26" s="61">
        <v>10</v>
      </c>
    </row>
    <row r="27" spans="1:12" ht="12.75">
      <c r="A27" s="1" t="s">
        <v>8</v>
      </c>
      <c r="B27" s="50">
        <f>+B28+B29</f>
        <v>766</v>
      </c>
      <c r="C27" s="51"/>
      <c r="D27" s="50">
        <f>+D28+D29</f>
        <v>97</v>
      </c>
      <c r="E27" s="38"/>
      <c r="F27" s="3">
        <f>+F28+F29</f>
        <v>816.5</v>
      </c>
      <c r="G27" s="40"/>
      <c r="H27" s="50">
        <f>+H28+H29</f>
        <v>7</v>
      </c>
      <c r="I27" s="51"/>
      <c r="J27" s="50">
        <f>+J28+J29</f>
        <v>23</v>
      </c>
      <c r="K27" s="38"/>
      <c r="L27" s="63">
        <f>+L28+L29</f>
        <v>20.75</v>
      </c>
    </row>
    <row r="28" spans="1:12" ht="12.75">
      <c r="A28" s="2" t="s">
        <v>118</v>
      </c>
      <c r="B28" s="15">
        <v>315</v>
      </c>
      <c r="C28" s="15"/>
      <c r="D28" s="15">
        <v>38</v>
      </c>
      <c r="E28" s="33"/>
      <c r="F28" s="62">
        <v>334.5</v>
      </c>
      <c r="G28" s="36"/>
      <c r="H28" s="15">
        <v>7</v>
      </c>
      <c r="I28" s="15"/>
      <c r="J28" s="15">
        <v>23</v>
      </c>
      <c r="K28" s="33"/>
      <c r="L28" s="61">
        <v>20.75</v>
      </c>
    </row>
    <row r="29" spans="1:12" ht="12.75">
      <c r="A29" s="2" t="s">
        <v>119</v>
      </c>
      <c r="B29" s="15">
        <v>451</v>
      </c>
      <c r="C29" s="15"/>
      <c r="D29" s="15">
        <v>59</v>
      </c>
      <c r="E29" s="33"/>
      <c r="F29" s="62">
        <v>482</v>
      </c>
      <c r="G29" s="36"/>
      <c r="H29" s="15">
        <v>0</v>
      </c>
      <c r="I29" s="15"/>
      <c r="J29" s="15">
        <v>0</v>
      </c>
      <c r="K29" s="33"/>
      <c r="L29" s="61">
        <v>0</v>
      </c>
    </row>
    <row r="30" spans="1:12" ht="12.75">
      <c r="A30" s="1" t="s">
        <v>9</v>
      </c>
      <c r="B30" s="4">
        <f>+B31+B32</f>
        <v>366</v>
      </c>
      <c r="C30" s="4"/>
      <c r="D30" s="4">
        <f>+D31+D32</f>
        <v>58</v>
      </c>
      <c r="E30" s="37"/>
      <c r="F30" s="63">
        <f>+F31+F32</f>
        <v>396.25</v>
      </c>
      <c r="G30" s="40"/>
      <c r="H30" s="50">
        <f>+H31+H32</f>
        <v>14</v>
      </c>
      <c r="I30" s="50"/>
      <c r="J30" s="50">
        <f>+J31+J32</f>
        <v>15</v>
      </c>
      <c r="K30" s="37"/>
      <c r="L30" s="63">
        <f>+L31+L32</f>
        <v>22.25</v>
      </c>
    </row>
    <row r="31" spans="1:12" ht="12.75">
      <c r="A31" s="2" t="s">
        <v>173</v>
      </c>
      <c r="B31" s="17">
        <v>275</v>
      </c>
      <c r="C31" s="17"/>
      <c r="D31" s="17">
        <v>48</v>
      </c>
      <c r="E31" s="33"/>
      <c r="F31" s="20">
        <v>300.25</v>
      </c>
      <c r="G31" s="36"/>
      <c r="H31" s="15">
        <v>14</v>
      </c>
      <c r="I31" s="15"/>
      <c r="J31" s="15">
        <v>15</v>
      </c>
      <c r="K31" s="33"/>
      <c r="L31" s="61">
        <v>22.25</v>
      </c>
    </row>
    <row r="32" spans="1:12" ht="12.75">
      <c r="A32" s="2" t="s">
        <v>174</v>
      </c>
      <c r="B32" s="17">
        <v>91</v>
      </c>
      <c r="C32" s="17"/>
      <c r="D32" s="17">
        <v>10</v>
      </c>
      <c r="E32" s="33"/>
      <c r="F32" s="20">
        <v>96</v>
      </c>
      <c r="G32" s="36"/>
      <c r="H32" s="15">
        <v>0</v>
      </c>
      <c r="I32" s="15"/>
      <c r="J32" s="15">
        <v>0</v>
      </c>
      <c r="K32" s="33"/>
      <c r="L32" s="61">
        <v>0</v>
      </c>
    </row>
    <row r="33" spans="1:12" ht="12.75">
      <c r="A33" s="1" t="s">
        <v>10</v>
      </c>
      <c r="B33" s="50">
        <f>+B34+B35+B36+B37</f>
        <v>132</v>
      </c>
      <c r="C33" s="51"/>
      <c r="D33" s="50">
        <f>+D34+D35+D36+D37</f>
        <v>13</v>
      </c>
      <c r="E33" s="38"/>
      <c r="F33" s="3">
        <f>+F34+F35+F36+F37</f>
        <v>139.25</v>
      </c>
      <c r="G33" s="40"/>
      <c r="H33" s="50">
        <v>0</v>
      </c>
      <c r="I33" s="51"/>
      <c r="J33" s="50">
        <v>0</v>
      </c>
      <c r="K33" s="38"/>
      <c r="L33" s="66">
        <v>0</v>
      </c>
    </row>
    <row r="34" spans="1:12" ht="12.75">
      <c r="A34" s="2" t="s">
        <v>11</v>
      </c>
      <c r="B34" s="15">
        <v>32</v>
      </c>
      <c r="C34" s="49"/>
      <c r="D34" s="15">
        <v>5</v>
      </c>
      <c r="E34" s="41"/>
      <c r="F34" s="62">
        <v>34.5</v>
      </c>
      <c r="G34" s="36"/>
      <c r="H34" s="15">
        <v>0</v>
      </c>
      <c r="I34" s="15"/>
      <c r="J34" s="15">
        <v>0</v>
      </c>
      <c r="K34" s="33"/>
      <c r="L34" s="61">
        <v>0</v>
      </c>
    </row>
    <row r="35" spans="1:12" ht="12.75">
      <c r="A35" s="2" t="s">
        <v>73</v>
      </c>
      <c r="B35" s="15">
        <v>22</v>
      </c>
      <c r="C35" s="49"/>
      <c r="D35" s="15">
        <v>2</v>
      </c>
      <c r="E35" s="41"/>
      <c r="F35" s="62">
        <v>23.5</v>
      </c>
      <c r="G35" s="36"/>
      <c r="H35" s="15">
        <v>0</v>
      </c>
      <c r="I35" s="15"/>
      <c r="J35" s="15">
        <v>0</v>
      </c>
      <c r="K35" s="33"/>
      <c r="L35" s="61">
        <v>0</v>
      </c>
    </row>
    <row r="36" spans="1:17" ht="12.75">
      <c r="A36" s="2" t="s">
        <v>12</v>
      </c>
      <c r="B36" s="15">
        <v>62</v>
      </c>
      <c r="C36" s="49"/>
      <c r="D36" s="15">
        <v>6</v>
      </c>
      <c r="E36" s="41"/>
      <c r="F36" s="62">
        <v>65.25</v>
      </c>
      <c r="G36" s="36"/>
      <c r="H36" s="15">
        <v>0</v>
      </c>
      <c r="I36" s="15"/>
      <c r="J36" s="15">
        <v>0</v>
      </c>
      <c r="K36" s="33"/>
      <c r="L36" s="61">
        <v>0</v>
      </c>
      <c r="M36" s="8"/>
      <c r="N36" s="8"/>
      <c r="O36" s="8"/>
      <c r="P36" s="8"/>
      <c r="Q36" s="8"/>
    </row>
    <row r="37" spans="1:17" ht="12.75">
      <c r="A37" s="2" t="s">
        <v>74</v>
      </c>
      <c r="B37" s="15">
        <v>16</v>
      </c>
      <c r="C37" s="49"/>
      <c r="D37" s="15">
        <v>0</v>
      </c>
      <c r="E37" s="41"/>
      <c r="F37" s="62">
        <v>16</v>
      </c>
      <c r="G37" s="36"/>
      <c r="H37" s="15">
        <v>0</v>
      </c>
      <c r="I37" s="15"/>
      <c r="J37" s="15">
        <v>0</v>
      </c>
      <c r="K37" s="33"/>
      <c r="L37" s="61">
        <v>0</v>
      </c>
      <c r="M37" s="8"/>
      <c r="N37" s="8"/>
      <c r="O37" s="8"/>
      <c r="P37" s="8"/>
      <c r="Q37" s="8"/>
    </row>
    <row r="38" spans="1:17" ht="12.75">
      <c r="A38" s="1" t="s">
        <v>13</v>
      </c>
      <c r="B38" s="4">
        <f>+B41+B39+B40+B42</f>
        <v>309</v>
      </c>
      <c r="C38" s="4"/>
      <c r="D38" s="4">
        <f>+D41+D39+D40+D42</f>
        <v>52</v>
      </c>
      <c r="E38" s="37"/>
      <c r="F38" s="63">
        <f>+F41+F39+F40+F42</f>
        <v>338.5</v>
      </c>
      <c r="G38" s="40"/>
      <c r="H38" s="50">
        <f>+H41+H39+H40+H42</f>
        <v>20</v>
      </c>
      <c r="I38" s="50"/>
      <c r="J38" s="50">
        <f>+J41+J39+J40+J42</f>
        <v>57</v>
      </c>
      <c r="K38" s="37"/>
      <c r="L38" s="63">
        <f>+L41+L39+L40+L42</f>
        <v>51</v>
      </c>
      <c r="M38" s="8"/>
      <c r="N38" s="8"/>
      <c r="O38" s="8"/>
      <c r="P38" s="8"/>
      <c r="Q38" s="8"/>
    </row>
    <row r="39" spans="1:12" ht="12.75">
      <c r="A39" s="2" t="s">
        <v>77</v>
      </c>
      <c r="B39" s="17">
        <v>309</v>
      </c>
      <c r="C39" s="52"/>
      <c r="D39" s="17">
        <v>52</v>
      </c>
      <c r="E39" s="41"/>
      <c r="F39" s="20">
        <v>338.5</v>
      </c>
      <c r="G39" s="36"/>
      <c r="H39" s="15">
        <v>19</v>
      </c>
      <c r="I39" s="15"/>
      <c r="J39" s="15">
        <v>41</v>
      </c>
      <c r="K39" s="33"/>
      <c r="L39" s="61">
        <v>42</v>
      </c>
    </row>
    <row r="40" spans="1:17" ht="12.75">
      <c r="A40" s="2" t="s">
        <v>82</v>
      </c>
      <c r="B40" s="17">
        <v>0</v>
      </c>
      <c r="C40" s="52"/>
      <c r="D40" s="17">
        <v>0</v>
      </c>
      <c r="E40" s="41"/>
      <c r="F40" s="20">
        <v>0</v>
      </c>
      <c r="G40" s="36"/>
      <c r="H40" s="15">
        <v>1</v>
      </c>
      <c r="I40" s="15"/>
      <c r="J40" s="15">
        <v>10</v>
      </c>
      <c r="K40" s="33"/>
      <c r="L40" s="61">
        <v>6</v>
      </c>
      <c r="M40" s="8"/>
      <c r="N40" s="8"/>
      <c r="O40" s="8"/>
      <c r="P40" s="8"/>
      <c r="Q40" s="8"/>
    </row>
    <row r="41" spans="1:17" ht="12.75">
      <c r="A41" s="2" t="s">
        <v>210</v>
      </c>
      <c r="B41" s="17">
        <v>0</v>
      </c>
      <c r="C41" s="52"/>
      <c r="D41" s="17">
        <v>0</v>
      </c>
      <c r="E41" s="41"/>
      <c r="F41" s="20">
        <v>0</v>
      </c>
      <c r="G41" s="36"/>
      <c r="H41" s="15">
        <v>0</v>
      </c>
      <c r="I41" s="15"/>
      <c r="J41" s="15">
        <v>1</v>
      </c>
      <c r="K41" s="33"/>
      <c r="L41" s="61">
        <v>0.5</v>
      </c>
      <c r="M41" s="8"/>
      <c r="N41" s="8"/>
      <c r="O41" s="8"/>
      <c r="P41" s="8"/>
      <c r="Q41" s="8"/>
    </row>
    <row r="42" spans="1:55" ht="12.75">
      <c r="A42" s="2" t="s">
        <v>211</v>
      </c>
      <c r="B42" s="17">
        <v>0</v>
      </c>
      <c r="C42" s="17"/>
      <c r="D42" s="17">
        <v>0</v>
      </c>
      <c r="E42" s="33"/>
      <c r="F42" s="61">
        <v>0</v>
      </c>
      <c r="G42" s="34"/>
      <c r="H42" s="15">
        <v>0</v>
      </c>
      <c r="I42" s="15"/>
      <c r="J42" s="15">
        <v>5</v>
      </c>
      <c r="K42" s="33"/>
      <c r="L42" s="61">
        <v>2.5</v>
      </c>
      <c r="M42" s="21"/>
      <c r="N42" s="21"/>
      <c r="O42" s="21"/>
      <c r="P42" s="21"/>
      <c r="Q42" s="21"/>
      <c r="R42" s="21"/>
      <c r="S42" s="2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17" ht="12.75">
      <c r="A43" s="1" t="s">
        <v>17</v>
      </c>
      <c r="B43" s="50">
        <f>+B44+B45+B46+B47</f>
        <v>203</v>
      </c>
      <c r="C43" s="51"/>
      <c r="D43" s="50">
        <f>+D44+D45+D46+D47</f>
        <v>23</v>
      </c>
      <c r="E43" s="38"/>
      <c r="F43" s="3">
        <f>+F44+F45+F46+F47</f>
        <v>214.25</v>
      </c>
      <c r="G43" s="40"/>
      <c r="H43" s="50">
        <f>+H44+H45+H46</f>
        <v>41</v>
      </c>
      <c r="I43" s="51"/>
      <c r="J43" s="50">
        <f>+J44+J45+J46</f>
        <v>47</v>
      </c>
      <c r="K43" s="38"/>
      <c r="L43" s="63">
        <f>+L44+L45+L46</f>
        <v>62.25</v>
      </c>
      <c r="M43" s="8"/>
      <c r="N43" s="8"/>
      <c r="O43" s="8"/>
      <c r="P43" s="8"/>
      <c r="Q43" s="8"/>
    </row>
    <row r="44" spans="1:12" ht="12.75">
      <c r="A44" s="2" t="s">
        <v>18</v>
      </c>
      <c r="B44" s="15">
        <v>51</v>
      </c>
      <c r="C44" s="25"/>
      <c r="D44" s="15">
        <v>5</v>
      </c>
      <c r="E44" s="43"/>
      <c r="F44" s="62">
        <v>54</v>
      </c>
      <c r="G44" s="36"/>
      <c r="H44" s="15">
        <v>11</v>
      </c>
      <c r="J44" s="15">
        <v>15</v>
      </c>
      <c r="K44" s="43"/>
      <c r="L44" s="20">
        <v>16.5</v>
      </c>
    </row>
    <row r="45" spans="1:19" ht="12.75">
      <c r="A45" s="2" t="s">
        <v>19</v>
      </c>
      <c r="B45" s="15">
        <v>44</v>
      </c>
      <c r="C45" s="49"/>
      <c r="D45" s="15">
        <v>11</v>
      </c>
      <c r="E45" s="41"/>
      <c r="F45" s="62">
        <v>49.5</v>
      </c>
      <c r="G45" s="36"/>
      <c r="H45" s="15">
        <v>30</v>
      </c>
      <c r="I45" s="15"/>
      <c r="J45" s="15">
        <v>32</v>
      </c>
      <c r="K45" s="33"/>
      <c r="L45" s="61">
        <v>45.75</v>
      </c>
      <c r="M45" s="8"/>
      <c r="N45" s="8"/>
      <c r="O45" s="8"/>
      <c r="P45" s="14"/>
      <c r="Q45" s="14"/>
      <c r="R45" s="14"/>
      <c r="S45" s="14"/>
    </row>
    <row r="46" spans="1:19" ht="12.75">
      <c r="A46" s="2" t="s">
        <v>20</v>
      </c>
      <c r="B46" s="15">
        <v>31</v>
      </c>
      <c r="C46" s="49"/>
      <c r="D46" s="15">
        <v>1</v>
      </c>
      <c r="E46" s="41"/>
      <c r="F46" s="62">
        <v>31.25</v>
      </c>
      <c r="G46" s="36"/>
      <c r="H46" s="15">
        <v>0</v>
      </c>
      <c r="I46" s="15"/>
      <c r="J46" s="15">
        <v>0</v>
      </c>
      <c r="K46" s="33"/>
      <c r="L46" s="61">
        <v>0</v>
      </c>
      <c r="M46" s="8"/>
      <c r="N46" s="8"/>
      <c r="O46" s="8"/>
      <c r="P46" s="14"/>
      <c r="Q46" s="14"/>
      <c r="R46" s="14"/>
      <c r="S46" s="14"/>
    </row>
    <row r="47" spans="1:19" ht="12.75">
      <c r="A47" s="2" t="s">
        <v>136</v>
      </c>
      <c r="B47" s="15">
        <v>77</v>
      </c>
      <c r="C47" s="49"/>
      <c r="D47" s="15">
        <v>6</v>
      </c>
      <c r="E47" s="41"/>
      <c r="F47" s="62">
        <v>79.5</v>
      </c>
      <c r="G47" s="36"/>
      <c r="H47" s="15">
        <v>0</v>
      </c>
      <c r="I47" s="15"/>
      <c r="J47" s="15">
        <v>0</v>
      </c>
      <c r="K47" s="33"/>
      <c r="L47" s="61">
        <v>0</v>
      </c>
      <c r="M47" s="8"/>
      <c r="N47" s="8"/>
      <c r="O47" s="8"/>
      <c r="P47" s="14"/>
      <c r="Q47" s="14"/>
      <c r="R47" s="14"/>
      <c r="S47" s="14"/>
    </row>
    <row r="48" spans="1:17" ht="12.75">
      <c r="A48" s="1" t="s">
        <v>21</v>
      </c>
      <c r="B48" s="4">
        <f>+B49+B50</f>
        <v>0</v>
      </c>
      <c r="C48" s="53"/>
      <c r="D48" s="4">
        <f>+D49+D50</f>
        <v>0</v>
      </c>
      <c r="E48" s="38"/>
      <c r="F48" s="63">
        <f>+F49+F50</f>
        <v>0</v>
      </c>
      <c r="G48" s="40"/>
      <c r="H48" s="4">
        <f>+H49+H50</f>
        <v>3</v>
      </c>
      <c r="I48" s="4"/>
      <c r="J48" s="4">
        <f>+J49+J50</f>
        <v>13</v>
      </c>
      <c r="K48" s="37"/>
      <c r="L48" s="63">
        <f>+L49+L50</f>
        <v>11.25</v>
      </c>
      <c r="M48" s="8"/>
      <c r="N48" s="8"/>
      <c r="O48" s="8"/>
      <c r="P48" s="8"/>
      <c r="Q48" s="8"/>
    </row>
    <row r="49" spans="1:17" ht="12.75">
      <c r="A49" s="2" t="s">
        <v>130</v>
      </c>
      <c r="B49" s="17">
        <v>0</v>
      </c>
      <c r="C49" s="23"/>
      <c r="D49" s="17">
        <v>0</v>
      </c>
      <c r="E49" s="43"/>
      <c r="F49" s="20">
        <v>0</v>
      </c>
      <c r="G49" s="36"/>
      <c r="H49" s="15">
        <v>3</v>
      </c>
      <c r="J49" s="15">
        <v>9</v>
      </c>
      <c r="K49" s="43"/>
      <c r="L49" s="61">
        <v>8.75</v>
      </c>
      <c r="M49" s="8"/>
      <c r="N49" s="8"/>
      <c r="O49" s="8"/>
      <c r="P49" s="8"/>
      <c r="Q49" s="8"/>
    </row>
    <row r="50" spans="1:17" ht="12.75">
      <c r="A50" s="2" t="s">
        <v>129</v>
      </c>
      <c r="B50" s="17">
        <v>0</v>
      </c>
      <c r="C50" s="23"/>
      <c r="D50" s="17">
        <v>0</v>
      </c>
      <c r="E50" s="43"/>
      <c r="F50" s="20">
        <v>0</v>
      </c>
      <c r="G50" s="36"/>
      <c r="H50" s="15">
        <v>0</v>
      </c>
      <c r="J50" s="15">
        <v>4</v>
      </c>
      <c r="K50" s="43"/>
      <c r="L50" s="61">
        <v>2.5</v>
      </c>
      <c r="M50" s="8"/>
      <c r="N50" s="8"/>
      <c r="O50" s="8"/>
      <c r="P50" s="8"/>
      <c r="Q50" s="8"/>
    </row>
    <row r="51" spans="1:19" ht="12.75">
      <c r="A51" s="2" t="s">
        <v>22</v>
      </c>
      <c r="B51" s="17">
        <v>352</v>
      </c>
      <c r="C51" s="23"/>
      <c r="D51" s="17">
        <v>73</v>
      </c>
      <c r="E51" s="43"/>
      <c r="F51" s="20">
        <v>387.75</v>
      </c>
      <c r="G51" s="43"/>
      <c r="H51" s="15">
        <v>10</v>
      </c>
      <c r="J51" s="15">
        <v>33</v>
      </c>
      <c r="K51" s="43"/>
      <c r="L51" s="61">
        <v>29.25</v>
      </c>
      <c r="M51" s="8"/>
      <c r="N51" s="8"/>
      <c r="O51" s="8"/>
      <c r="P51" s="14"/>
      <c r="Q51" s="14"/>
      <c r="R51" s="14"/>
      <c r="S51" s="14"/>
    </row>
    <row r="52" spans="1:19" ht="12.75">
      <c r="A52" s="2" t="s">
        <v>85</v>
      </c>
      <c r="B52" s="17">
        <v>121</v>
      </c>
      <c r="C52" s="17"/>
      <c r="D52" s="17">
        <v>21</v>
      </c>
      <c r="E52" s="33"/>
      <c r="F52" s="20">
        <v>133.5</v>
      </c>
      <c r="G52" s="36"/>
      <c r="H52" s="15">
        <v>0</v>
      </c>
      <c r="I52" s="15"/>
      <c r="J52" s="15">
        <v>0</v>
      </c>
      <c r="K52" s="33"/>
      <c r="L52" s="61">
        <v>0</v>
      </c>
      <c r="M52" s="8"/>
      <c r="N52" s="8"/>
      <c r="O52" s="8"/>
      <c r="P52" s="14"/>
      <c r="Q52" s="14"/>
      <c r="R52" s="14"/>
      <c r="S52" s="14"/>
    </row>
    <row r="53" spans="1:12" ht="12.75">
      <c r="A53" s="1" t="s">
        <v>78</v>
      </c>
      <c r="B53" s="50">
        <f>+B54+B55+B56+B57</f>
        <v>92</v>
      </c>
      <c r="C53" s="51"/>
      <c r="D53" s="50">
        <f>+D54+D55+D56+D57</f>
        <v>42</v>
      </c>
      <c r="E53" s="38"/>
      <c r="F53" s="3">
        <f>+F54+F55+F56+F57</f>
        <v>111.25</v>
      </c>
      <c r="G53" s="40"/>
      <c r="H53" s="50">
        <f>+H54+H55+H56+H57</f>
        <v>6</v>
      </c>
      <c r="I53" s="51"/>
      <c r="J53" s="50">
        <f>+J54+J55+J56+J57</f>
        <v>16</v>
      </c>
      <c r="K53" s="38"/>
      <c r="L53" s="63">
        <f>+L54+L55+L56+L57</f>
        <v>15.5</v>
      </c>
    </row>
    <row r="54" spans="1:12" ht="12.75">
      <c r="A54" s="2" t="s">
        <v>14</v>
      </c>
      <c r="B54" s="15">
        <v>19</v>
      </c>
      <c r="C54" s="49"/>
      <c r="D54" s="15">
        <v>5</v>
      </c>
      <c r="E54" s="41"/>
      <c r="F54" s="62">
        <v>21.5</v>
      </c>
      <c r="G54" s="36"/>
      <c r="H54" s="15">
        <v>0</v>
      </c>
      <c r="I54" s="15"/>
      <c r="J54" s="15">
        <v>0</v>
      </c>
      <c r="K54" s="33"/>
      <c r="L54" s="61">
        <v>0</v>
      </c>
    </row>
    <row r="55" spans="1:17" ht="12.75">
      <c r="A55" s="2" t="s">
        <v>15</v>
      </c>
      <c r="B55" s="15">
        <v>10</v>
      </c>
      <c r="C55" s="49"/>
      <c r="D55" s="15">
        <v>3</v>
      </c>
      <c r="E55" s="41"/>
      <c r="F55" s="62">
        <v>11</v>
      </c>
      <c r="G55" s="36"/>
      <c r="H55" s="15">
        <v>0</v>
      </c>
      <c r="I55" s="15"/>
      <c r="J55" s="15">
        <v>0</v>
      </c>
      <c r="K55" s="33"/>
      <c r="L55" s="61">
        <v>0</v>
      </c>
      <c r="M55" s="8"/>
      <c r="N55" s="8"/>
      <c r="O55" s="8"/>
      <c r="P55" s="8"/>
      <c r="Q55" s="8"/>
    </row>
    <row r="56" spans="1:17" ht="12.75">
      <c r="A56" s="2" t="s">
        <v>16</v>
      </c>
      <c r="B56" s="15">
        <v>63</v>
      </c>
      <c r="C56" s="49"/>
      <c r="D56" s="15">
        <v>34</v>
      </c>
      <c r="E56" s="41"/>
      <c r="F56" s="62">
        <v>78.75</v>
      </c>
      <c r="G56" s="36"/>
      <c r="H56" s="15">
        <v>6</v>
      </c>
      <c r="I56" s="15"/>
      <c r="J56" s="15">
        <v>15</v>
      </c>
      <c r="K56" s="33"/>
      <c r="L56" s="61">
        <v>15</v>
      </c>
      <c r="M56" s="8"/>
      <c r="N56" s="8"/>
      <c r="O56" s="8"/>
      <c r="P56" s="8"/>
      <c r="Q56" s="8"/>
    </row>
    <row r="57" spans="1:17" ht="12.75">
      <c r="A57" s="2" t="s">
        <v>212</v>
      </c>
      <c r="B57" s="15">
        <v>0</v>
      </c>
      <c r="C57" s="49"/>
      <c r="D57" s="15">
        <v>0</v>
      </c>
      <c r="E57" s="41"/>
      <c r="F57" s="62">
        <v>0</v>
      </c>
      <c r="G57" s="36"/>
      <c r="H57" s="15">
        <v>0</v>
      </c>
      <c r="I57" s="15"/>
      <c r="J57" s="15">
        <v>1</v>
      </c>
      <c r="K57" s="33"/>
      <c r="L57" s="61">
        <v>0.5</v>
      </c>
      <c r="M57" s="8"/>
      <c r="N57" s="8"/>
      <c r="O57" s="8"/>
      <c r="P57" s="8"/>
      <c r="Q57" s="8"/>
    </row>
    <row r="58" spans="1:17" ht="12.75">
      <c r="A58" s="2" t="s">
        <v>135</v>
      </c>
      <c r="B58" s="15">
        <v>5</v>
      </c>
      <c r="C58" s="49"/>
      <c r="D58" s="15">
        <v>1</v>
      </c>
      <c r="E58" s="41"/>
      <c r="F58" s="62">
        <v>5.5</v>
      </c>
      <c r="G58" s="36"/>
      <c r="H58" s="15">
        <v>4</v>
      </c>
      <c r="I58" s="15"/>
      <c r="J58" s="15">
        <v>1</v>
      </c>
      <c r="K58" s="33"/>
      <c r="L58" s="61">
        <v>4.5</v>
      </c>
      <c r="M58" s="8"/>
      <c r="N58" s="8"/>
      <c r="O58" s="8"/>
      <c r="P58" s="8"/>
      <c r="Q58" s="8"/>
    </row>
    <row r="59" spans="1:12" ht="12.75">
      <c r="A59" s="2" t="s">
        <v>23</v>
      </c>
      <c r="B59" s="15">
        <v>0</v>
      </c>
      <c r="C59" s="15"/>
      <c r="D59" s="15">
        <v>0</v>
      </c>
      <c r="E59" s="33"/>
      <c r="F59" s="62">
        <v>0</v>
      </c>
      <c r="G59" s="36"/>
      <c r="H59" s="15">
        <v>4</v>
      </c>
      <c r="I59" s="15"/>
      <c r="J59" s="15">
        <v>19</v>
      </c>
      <c r="K59" s="33"/>
      <c r="L59" s="61">
        <v>14.75</v>
      </c>
    </row>
    <row r="60" spans="1:12" s="22" customFormat="1" ht="12.75">
      <c r="A60" s="1" t="s">
        <v>128</v>
      </c>
      <c r="B60" s="4">
        <f>+B61+B62+B63+B64</f>
        <v>171</v>
      </c>
      <c r="C60" s="53"/>
      <c r="D60" s="4">
        <f>+D61+D62+D63+D64</f>
        <v>47</v>
      </c>
      <c r="E60" s="38"/>
      <c r="F60" s="63">
        <f>+F61+F62+F63+F64</f>
        <v>194.75</v>
      </c>
      <c r="G60" s="40"/>
      <c r="H60" s="50">
        <f>+H61+H62+H63+H64</f>
        <v>45</v>
      </c>
      <c r="I60" s="51"/>
      <c r="J60" s="50">
        <f>+J61+J62+J63+J64</f>
        <v>35</v>
      </c>
      <c r="K60" s="38"/>
      <c r="L60" s="63">
        <f>+L61+L62+L63+L64</f>
        <v>65.25</v>
      </c>
    </row>
    <row r="61" spans="1:12" ht="12.75">
      <c r="A61" s="2" t="s">
        <v>123</v>
      </c>
      <c r="B61" s="17">
        <v>0</v>
      </c>
      <c r="C61" s="23"/>
      <c r="D61" s="17">
        <v>0</v>
      </c>
      <c r="E61" s="43"/>
      <c r="F61" s="20">
        <v>0</v>
      </c>
      <c r="G61" s="36"/>
      <c r="H61" s="15">
        <v>32</v>
      </c>
      <c r="J61" s="15">
        <v>17</v>
      </c>
      <c r="K61" s="43"/>
      <c r="L61" s="61">
        <v>41</v>
      </c>
    </row>
    <row r="62" spans="1:12" ht="12.75">
      <c r="A62" s="2" t="s">
        <v>124</v>
      </c>
      <c r="B62" s="17">
        <v>167</v>
      </c>
      <c r="C62" s="17"/>
      <c r="D62" s="17">
        <v>47</v>
      </c>
      <c r="E62" s="33"/>
      <c r="F62" s="20">
        <v>190.75</v>
      </c>
      <c r="G62" s="36"/>
      <c r="H62" s="15">
        <v>11</v>
      </c>
      <c r="I62" s="15"/>
      <c r="J62" s="15">
        <v>9</v>
      </c>
      <c r="K62" s="33"/>
      <c r="L62" s="61">
        <v>16.25</v>
      </c>
    </row>
    <row r="63" spans="1:12" ht="12.75">
      <c r="A63" s="2" t="s">
        <v>125</v>
      </c>
      <c r="B63" s="17">
        <v>0</v>
      </c>
      <c r="C63" s="23"/>
      <c r="D63" s="17">
        <v>0</v>
      </c>
      <c r="E63" s="43"/>
      <c r="F63" s="20">
        <v>0</v>
      </c>
      <c r="G63" s="36"/>
      <c r="H63" s="15">
        <v>2</v>
      </c>
      <c r="J63" s="15">
        <v>9</v>
      </c>
      <c r="K63" s="43"/>
      <c r="L63" s="61">
        <v>8</v>
      </c>
    </row>
    <row r="64" spans="1:12" ht="12.75">
      <c r="A64" s="2" t="s">
        <v>175</v>
      </c>
      <c r="B64" s="17">
        <v>4</v>
      </c>
      <c r="C64" s="23"/>
      <c r="D64" s="17">
        <v>0</v>
      </c>
      <c r="E64" s="43"/>
      <c r="F64" s="20">
        <v>4</v>
      </c>
      <c r="G64" s="36"/>
      <c r="H64" s="15">
        <v>0</v>
      </c>
      <c r="J64" s="15">
        <v>0</v>
      </c>
      <c r="K64" s="43"/>
      <c r="L64" s="61">
        <v>0</v>
      </c>
    </row>
    <row r="65" spans="1:14" s="22" customFormat="1" ht="12.75">
      <c r="A65" s="1" t="s">
        <v>24</v>
      </c>
      <c r="B65" s="50">
        <f>+B66+B67+B68</f>
        <v>82</v>
      </c>
      <c r="C65" s="51"/>
      <c r="D65" s="50">
        <f>+D66+D67+D68</f>
        <v>16</v>
      </c>
      <c r="E65" s="38"/>
      <c r="F65" s="3">
        <f>+F66+F67+F68</f>
        <v>91</v>
      </c>
      <c r="G65" s="40"/>
      <c r="H65" s="4">
        <f>+H66+H67+H68</f>
        <v>0</v>
      </c>
      <c r="I65" s="53"/>
      <c r="J65" s="4">
        <f>+J66+J67+J68</f>
        <v>0</v>
      </c>
      <c r="K65" s="38"/>
      <c r="L65" s="63">
        <f>+L66+L67+L68</f>
        <v>0</v>
      </c>
      <c r="N65" s="26" t="s">
        <v>67</v>
      </c>
    </row>
    <row r="66" spans="1:20" ht="12.75">
      <c r="A66" s="2" t="s">
        <v>104</v>
      </c>
      <c r="B66" s="15">
        <v>32</v>
      </c>
      <c r="C66" s="25"/>
      <c r="D66" s="15">
        <v>6</v>
      </c>
      <c r="E66" s="43"/>
      <c r="F66" s="62">
        <v>35</v>
      </c>
      <c r="G66" s="36"/>
      <c r="H66" s="17">
        <v>0</v>
      </c>
      <c r="I66" s="17"/>
      <c r="J66" s="17">
        <v>0</v>
      </c>
      <c r="K66" s="33"/>
      <c r="L66" s="61">
        <v>0</v>
      </c>
      <c r="M66" s="1"/>
      <c r="N66" s="1"/>
      <c r="O66" s="1"/>
      <c r="P66" s="1"/>
      <c r="Q66" s="1"/>
      <c r="R66" s="1"/>
      <c r="S66" s="1"/>
      <c r="T66" s="1"/>
    </row>
    <row r="67" spans="1:20" ht="12.75">
      <c r="A67" s="2" t="s">
        <v>105</v>
      </c>
      <c r="B67" s="15">
        <v>35</v>
      </c>
      <c r="C67" s="25"/>
      <c r="D67" s="15">
        <v>5</v>
      </c>
      <c r="E67" s="43"/>
      <c r="F67" s="62">
        <v>38.25</v>
      </c>
      <c r="G67" s="36"/>
      <c r="H67" s="17">
        <v>0</v>
      </c>
      <c r="I67" s="17"/>
      <c r="J67" s="17">
        <v>0</v>
      </c>
      <c r="K67" s="33"/>
      <c r="L67" s="61">
        <v>0</v>
      </c>
      <c r="M67" s="1"/>
      <c r="N67" s="1"/>
      <c r="O67" s="1"/>
      <c r="P67" s="1"/>
      <c r="Q67" s="1"/>
      <c r="R67" s="1"/>
      <c r="S67" s="1"/>
      <c r="T67" s="1"/>
    </row>
    <row r="68" spans="1:20" ht="12.75">
      <c r="A68" s="2" t="s">
        <v>106</v>
      </c>
      <c r="B68" s="15">
        <v>15</v>
      </c>
      <c r="C68" s="25"/>
      <c r="D68" s="15">
        <v>5</v>
      </c>
      <c r="E68" s="43"/>
      <c r="F68" s="62">
        <v>17.75</v>
      </c>
      <c r="G68" s="36"/>
      <c r="H68" s="17">
        <v>0</v>
      </c>
      <c r="I68" s="17"/>
      <c r="J68" s="17">
        <v>0</v>
      </c>
      <c r="K68" s="33"/>
      <c r="L68" s="61">
        <v>0</v>
      </c>
      <c r="M68" s="1"/>
      <c r="N68" s="1"/>
      <c r="O68" s="1"/>
      <c r="P68" s="1"/>
      <c r="Q68" s="1"/>
      <c r="R68" s="1"/>
      <c r="S68" s="1"/>
      <c r="T68" s="1"/>
    </row>
    <row r="69" spans="1:12" s="22" customFormat="1" ht="12.75">
      <c r="A69" s="1" t="s">
        <v>25</v>
      </c>
      <c r="B69" s="4">
        <f>+B70+B72</f>
        <v>43</v>
      </c>
      <c r="C69" s="53"/>
      <c r="D69" s="4">
        <f>+D70+D72</f>
        <v>9</v>
      </c>
      <c r="E69" s="38"/>
      <c r="F69" s="63">
        <f>+F70+F72</f>
        <v>47.25</v>
      </c>
      <c r="G69" s="40"/>
      <c r="H69" s="50">
        <f>+H70+H71+H72</f>
        <v>3</v>
      </c>
      <c r="I69" s="50"/>
      <c r="J69" s="50">
        <f>+J70+J71+J72</f>
        <v>9</v>
      </c>
      <c r="K69" s="37"/>
      <c r="L69" s="63">
        <f>+L70+L72+L71</f>
        <v>8.5</v>
      </c>
    </row>
    <row r="70" spans="1:20" ht="12.75">
      <c r="A70" s="2" t="s">
        <v>109</v>
      </c>
      <c r="B70" s="17">
        <v>43</v>
      </c>
      <c r="C70" s="23"/>
      <c r="D70" s="17">
        <v>9</v>
      </c>
      <c r="E70" s="43"/>
      <c r="F70" s="20">
        <v>47.25</v>
      </c>
      <c r="G70" s="36"/>
      <c r="H70" s="15">
        <v>0</v>
      </c>
      <c r="I70" s="15"/>
      <c r="J70" s="15">
        <v>0</v>
      </c>
      <c r="K70" s="33"/>
      <c r="L70" s="61">
        <v>0</v>
      </c>
      <c r="M70" s="1"/>
      <c r="N70" s="1"/>
      <c r="O70" s="1"/>
      <c r="P70" s="1"/>
      <c r="Q70" s="1"/>
      <c r="R70" s="1"/>
      <c r="S70" s="1"/>
      <c r="T70" s="1"/>
    </row>
    <row r="71" spans="1:20" ht="12.75">
      <c r="A71" s="2" t="s">
        <v>167</v>
      </c>
      <c r="B71" s="17">
        <v>0</v>
      </c>
      <c r="C71" s="23"/>
      <c r="D71" s="17">
        <v>0</v>
      </c>
      <c r="E71" s="43"/>
      <c r="F71" s="20">
        <v>0</v>
      </c>
      <c r="G71" s="36"/>
      <c r="H71" s="15">
        <v>3</v>
      </c>
      <c r="I71" s="15"/>
      <c r="J71" s="15">
        <v>8</v>
      </c>
      <c r="K71" s="33"/>
      <c r="L71" s="61">
        <v>8</v>
      </c>
      <c r="M71" s="1"/>
      <c r="N71" s="1"/>
      <c r="O71" s="1"/>
      <c r="P71" s="1"/>
      <c r="Q71" s="1"/>
      <c r="R71" s="1"/>
      <c r="S71" s="1"/>
      <c r="T71" s="1"/>
    </row>
    <row r="72" spans="1:20" ht="12.75">
      <c r="A72" s="2" t="s">
        <v>110</v>
      </c>
      <c r="B72" s="17">
        <v>0</v>
      </c>
      <c r="C72" s="23"/>
      <c r="D72" s="17">
        <v>0</v>
      </c>
      <c r="E72" s="43"/>
      <c r="F72" s="20">
        <v>0</v>
      </c>
      <c r="G72" s="36"/>
      <c r="H72" s="15">
        <v>0</v>
      </c>
      <c r="I72" s="15" t="s">
        <v>67</v>
      </c>
      <c r="J72" s="15">
        <v>1</v>
      </c>
      <c r="K72" s="33"/>
      <c r="L72" s="61">
        <v>0.5</v>
      </c>
      <c r="M72" s="1"/>
      <c r="N72" s="1"/>
      <c r="O72" s="1"/>
      <c r="P72" s="1"/>
      <c r="Q72" s="1"/>
      <c r="R72" s="1"/>
      <c r="S72" s="1"/>
      <c r="T72" s="1"/>
    </row>
    <row r="73" spans="1:12" s="22" customFormat="1" ht="12.75">
      <c r="A73" s="1" t="s">
        <v>144</v>
      </c>
      <c r="B73" s="50">
        <f>+B74+B75+B76</f>
        <v>37</v>
      </c>
      <c r="C73" s="51"/>
      <c r="D73" s="50">
        <f>+D74+D75+D76</f>
        <v>10</v>
      </c>
      <c r="E73" s="38"/>
      <c r="F73" s="3">
        <f>+F74+F75+F76</f>
        <v>42.5</v>
      </c>
      <c r="G73" s="40"/>
      <c r="H73" s="50">
        <f>+H74+H75+H76</f>
        <v>24</v>
      </c>
      <c r="I73" s="50"/>
      <c r="J73" s="50">
        <f>+J74+J75+J76</f>
        <v>17</v>
      </c>
      <c r="K73" s="37"/>
      <c r="L73" s="63">
        <f>+L74+L75+L76</f>
        <v>31.25</v>
      </c>
    </row>
    <row r="74" spans="1:20" ht="12.75">
      <c r="A74" s="2" t="s">
        <v>122</v>
      </c>
      <c r="B74" s="15">
        <v>0</v>
      </c>
      <c r="C74" s="25"/>
      <c r="D74" s="15">
        <v>0</v>
      </c>
      <c r="E74" s="43"/>
      <c r="F74" s="62">
        <v>0</v>
      </c>
      <c r="G74" s="36"/>
      <c r="H74" s="15">
        <v>6</v>
      </c>
      <c r="J74" s="15">
        <v>3</v>
      </c>
      <c r="K74" s="43"/>
      <c r="L74" s="61">
        <v>7.5</v>
      </c>
      <c r="M74" s="1"/>
      <c r="N74" s="1"/>
      <c r="O74" s="1"/>
      <c r="P74" s="1"/>
      <c r="Q74" s="1"/>
      <c r="R74" s="1"/>
      <c r="S74" s="1"/>
      <c r="T74" s="1"/>
    </row>
    <row r="75" spans="1:20" ht="12.75">
      <c r="A75" s="2" t="s">
        <v>112</v>
      </c>
      <c r="B75" s="15">
        <v>37</v>
      </c>
      <c r="C75" s="25"/>
      <c r="D75" s="15">
        <v>10</v>
      </c>
      <c r="E75" s="43"/>
      <c r="F75" s="62">
        <v>42.5</v>
      </c>
      <c r="G75" s="36"/>
      <c r="H75" s="15">
        <v>0</v>
      </c>
      <c r="I75" s="15"/>
      <c r="J75" s="15">
        <v>0</v>
      </c>
      <c r="K75" s="33"/>
      <c r="L75" s="61">
        <v>0</v>
      </c>
      <c r="M75" s="1"/>
      <c r="N75" s="1"/>
      <c r="O75" s="1"/>
      <c r="P75" s="1"/>
      <c r="Q75" s="1"/>
      <c r="R75" s="1"/>
      <c r="S75" s="1"/>
      <c r="T75" s="1"/>
    </row>
    <row r="76" spans="1:20" ht="12.75">
      <c r="A76" s="2" t="s">
        <v>113</v>
      </c>
      <c r="B76" s="15">
        <v>0</v>
      </c>
      <c r="C76" s="25"/>
      <c r="D76" s="15">
        <v>0</v>
      </c>
      <c r="E76" s="43"/>
      <c r="F76" s="62">
        <v>0</v>
      </c>
      <c r="G76" s="36"/>
      <c r="H76" s="15">
        <v>18</v>
      </c>
      <c r="I76" s="15"/>
      <c r="J76" s="15">
        <v>14</v>
      </c>
      <c r="K76" s="33"/>
      <c r="L76" s="61">
        <v>23.75</v>
      </c>
      <c r="M76" s="1"/>
      <c r="N76" s="1"/>
      <c r="O76" s="1"/>
      <c r="P76" s="1"/>
      <c r="Q76" s="1"/>
      <c r="R76" s="1"/>
      <c r="S76" s="1"/>
      <c r="T76" s="1"/>
    </row>
    <row r="77" spans="1:12" ht="12.75">
      <c r="A77" s="1" t="s">
        <v>26</v>
      </c>
      <c r="B77" s="4">
        <f>+B78+B79+B81</f>
        <v>348</v>
      </c>
      <c r="C77" s="53"/>
      <c r="D77" s="4">
        <f>+D78+D79+D81</f>
        <v>52</v>
      </c>
      <c r="E77" s="38"/>
      <c r="F77" s="63">
        <f>+F78+F79+F81</f>
        <v>376.5</v>
      </c>
      <c r="G77" s="40"/>
      <c r="H77" s="50">
        <f>+H78+H79+H80+H81</f>
        <v>18</v>
      </c>
      <c r="I77" s="51"/>
      <c r="J77" s="50">
        <f>+J78+J79+J80+J81</f>
        <v>38</v>
      </c>
      <c r="K77" s="37"/>
      <c r="L77" s="63">
        <f>+L78+L79+L80+L81</f>
        <v>41.25</v>
      </c>
    </row>
    <row r="78" spans="1:20" ht="12.75">
      <c r="A78" s="2" t="s">
        <v>111</v>
      </c>
      <c r="B78" s="17">
        <v>348</v>
      </c>
      <c r="C78" s="23"/>
      <c r="D78" s="17">
        <v>52</v>
      </c>
      <c r="E78" s="43"/>
      <c r="F78" s="20">
        <v>376.5</v>
      </c>
      <c r="G78" s="36"/>
      <c r="H78" s="15">
        <v>0</v>
      </c>
      <c r="I78" s="15"/>
      <c r="J78" s="15">
        <v>0</v>
      </c>
      <c r="K78" s="33"/>
      <c r="L78" s="61">
        <v>0</v>
      </c>
      <c r="M78" s="1"/>
      <c r="N78" s="1"/>
      <c r="O78" s="1"/>
      <c r="P78" s="1"/>
      <c r="Q78" s="1"/>
      <c r="R78" s="1"/>
      <c r="S78" s="1"/>
      <c r="T78" s="1"/>
    </row>
    <row r="79" spans="1:20" ht="12.75">
      <c r="A79" s="2" t="s">
        <v>114</v>
      </c>
      <c r="B79" s="17">
        <v>0</v>
      </c>
      <c r="C79" s="23"/>
      <c r="D79" s="17">
        <v>0</v>
      </c>
      <c r="E79" s="43"/>
      <c r="F79" s="20">
        <v>0</v>
      </c>
      <c r="G79" s="36"/>
      <c r="H79" s="15">
        <v>16</v>
      </c>
      <c r="I79" s="15"/>
      <c r="J79" s="15">
        <v>26</v>
      </c>
      <c r="K79" s="33"/>
      <c r="L79" s="61">
        <v>32.25</v>
      </c>
      <c r="M79" s="1"/>
      <c r="N79" s="1"/>
      <c r="O79" s="1"/>
      <c r="P79" s="1"/>
      <c r="Q79" s="1"/>
      <c r="R79" s="1"/>
      <c r="S79" s="1"/>
      <c r="T79" s="1"/>
    </row>
    <row r="80" spans="1:20" ht="12.75">
      <c r="A80" s="2" t="s">
        <v>187</v>
      </c>
      <c r="B80" s="17">
        <v>0</v>
      </c>
      <c r="C80" s="23"/>
      <c r="D80" s="17">
        <v>0</v>
      </c>
      <c r="E80" s="43"/>
      <c r="F80" s="20">
        <v>0</v>
      </c>
      <c r="G80" s="36"/>
      <c r="H80" s="15">
        <v>2</v>
      </c>
      <c r="I80" s="15"/>
      <c r="J80" s="15">
        <v>1</v>
      </c>
      <c r="K80" s="33"/>
      <c r="L80" s="61">
        <v>2.5</v>
      </c>
      <c r="M80" s="1"/>
      <c r="N80" s="1"/>
      <c r="O80" s="1"/>
      <c r="P80" s="1"/>
      <c r="Q80" s="1"/>
      <c r="R80" s="1"/>
      <c r="S80" s="1"/>
      <c r="T80" s="1"/>
    </row>
    <row r="81" spans="1:20" ht="12.75">
      <c r="A81" s="2" t="s">
        <v>186</v>
      </c>
      <c r="B81" s="17">
        <v>0</v>
      </c>
      <c r="C81" s="23"/>
      <c r="D81" s="17">
        <v>0</v>
      </c>
      <c r="E81" s="43"/>
      <c r="F81" s="20">
        <v>0</v>
      </c>
      <c r="G81" s="36"/>
      <c r="H81" s="15">
        <v>0</v>
      </c>
      <c r="I81" s="15"/>
      <c r="J81" s="15">
        <v>11</v>
      </c>
      <c r="K81" s="33"/>
      <c r="L81" s="61">
        <v>6.5</v>
      </c>
      <c r="M81" s="1"/>
      <c r="N81" s="1"/>
      <c r="O81" s="1"/>
      <c r="P81" s="1"/>
      <c r="Q81" s="1"/>
      <c r="R81" s="1"/>
      <c r="S81" s="1"/>
      <c r="T81" s="1"/>
    </row>
    <row r="82" spans="1:12" ht="12.75">
      <c r="A82" s="1" t="s">
        <v>27</v>
      </c>
      <c r="B82" s="50">
        <f>+B84+B85+B86+B87+B83</f>
        <v>762</v>
      </c>
      <c r="C82" s="51"/>
      <c r="D82" s="50">
        <f>+D84+D85+D86+D87+D83</f>
        <v>144</v>
      </c>
      <c r="E82" s="38"/>
      <c r="F82" s="3">
        <f>+F84+F85+F86+F87+B83</f>
        <v>840</v>
      </c>
      <c r="G82" s="40"/>
      <c r="H82" s="50">
        <f>+H84+H85+H86+H87+H83</f>
        <v>44</v>
      </c>
      <c r="I82" s="51"/>
      <c r="J82" s="50">
        <f>+J84+J85+J86+J87+J83</f>
        <v>30</v>
      </c>
      <c r="K82" s="38"/>
      <c r="L82" s="63">
        <f>+L84+L85+L86+L87+L83</f>
        <v>54</v>
      </c>
    </row>
    <row r="83" spans="1:19" ht="12.75">
      <c r="A83" s="2" t="s">
        <v>131</v>
      </c>
      <c r="B83" s="15">
        <v>0</v>
      </c>
      <c r="C83" s="49"/>
      <c r="D83" s="15">
        <v>0</v>
      </c>
      <c r="E83" s="41"/>
      <c r="F83" s="62">
        <v>0</v>
      </c>
      <c r="G83" s="36"/>
      <c r="H83" s="15">
        <v>20</v>
      </c>
      <c r="I83" s="15"/>
      <c r="J83" s="15">
        <v>1</v>
      </c>
      <c r="K83" s="33"/>
      <c r="L83" s="61">
        <v>20.75</v>
      </c>
      <c r="M83" s="8"/>
      <c r="N83" s="8"/>
      <c r="O83" s="8"/>
      <c r="P83" s="14"/>
      <c r="Q83" s="14"/>
      <c r="R83" s="14"/>
      <c r="S83" s="14"/>
    </row>
    <row r="84" spans="1:12" ht="12.75">
      <c r="A84" s="2" t="s">
        <v>28</v>
      </c>
      <c r="B84" s="15">
        <v>762</v>
      </c>
      <c r="C84" s="49"/>
      <c r="D84" s="15">
        <v>144</v>
      </c>
      <c r="E84" s="41"/>
      <c r="F84" s="62">
        <v>840</v>
      </c>
      <c r="G84" s="36"/>
      <c r="H84" s="15">
        <v>0</v>
      </c>
      <c r="I84" s="15"/>
      <c r="J84" s="15">
        <v>0</v>
      </c>
      <c r="K84" s="33"/>
      <c r="L84" s="61">
        <v>0</v>
      </c>
    </row>
    <row r="85" spans="1:12" ht="12.75">
      <c r="A85" s="2" t="s">
        <v>188</v>
      </c>
      <c r="B85" s="15">
        <v>0</v>
      </c>
      <c r="C85" s="49"/>
      <c r="D85" s="15">
        <v>0</v>
      </c>
      <c r="E85" s="41"/>
      <c r="F85" s="62">
        <v>0</v>
      </c>
      <c r="G85" s="36"/>
      <c r="H85" s="15">
        <v>10</v>
      </c>
      <c r="I85" s="15"/>
      <c r="J85" s="15">
        <v>18</v>
      </c>
      <c r="K85" s="33"/>
      <c r="L85" s="61">
        <v>15.75</v>
      </c>
    </row>
    <row r="86" spans="1:19" ht="12.75">
      <c r="A86" s="2" t="s">
        <v>189</v>
      </c>
      <c r="B86" s="15">
        <v>0</v>
      </c>
      <c r="C86" s="49"/>
      <c r="D86" s="15">
        <v>0</v>
      </c>
      <c r="E86" s="41"/>
      <c r="F86" s="62">
        <v>0</v>
      </c>
      <c r="G86" s="36"/>
      <c r="H86" s="15">
        <v>13</v>
      </c>
      <c r="I86" s="15"/>
      <c r="J86" s="15">
        <v>9</v>
      </c>
      <c r="K86" s="33"/>
      <c r="L86" s="61">
        <v>15.25</v>
      </c>
      <c r="M86" s="8"/>
      <c r="N86" s="8"/>
      <c r="O86" s="8"/>
      <c r="P86" s="14"/>
      <c r="Q86" s="14"/>
      <c r="R86" s="14"/>
      <c r="S86" s="14"/>
    </row>
    <row r="87" spans="1:19" ht="12.75">
      <c r="A87" s="2" t="s">
        <v>190</v>
      </c>
      <c r="B87" s="15">
        <v>0</v>
      </c>
      <c r="C87" s="49"/>
      <c r="D87" s="15">
        <v>0</v>
      </c>
      <c r="E87" s="41"/>
      <c r="F87" s="62">
        <v>0</v>
      </c>
      <c r="G87" s="36"/>
      <c r="H87" s="15">
        <v>1</v>
      </c>
      <c r="I87" s="15"/>
      <c r="J87" s="15">
        <v>2</v>
      </c>
      <c r="K87" s="33"/>
      <c r="L87" s="61">
        <v>2.25</v>
      </c>
      <c r="M87" s="8"/>
      <c r="N87" s="8"/>
      <c r="O87" s="8"/>
      <c r="P87" s="14"/>
      <c r="Q87" s="14"/>
      <c r="R87" s="14"/>
      <c r="S87" s="14"/>
    </row>
    <row r="88" spans="1:19" ht="12.75">
      <c r="A88" s="2" t="s">
        <v>166</v>
      </c>
      <c r="B88" s="15">
        <v>0</v>
      </c>
      <c r="C88" s="49"/>
      <c r="D88" s="15">
        <v>0</v>
      </c>
      <c r="E88" s="41"/>
      <c r="F88" s="62">
        <v>0</v>
      </c>
      <c r="G88" s="36"/>
      <c r="H88" s="15">
        <v>10</v>
      </c>
      <c r="I88" s="15"/>
      <c r="J88" s="15">
        <v>0</v>
      </c>
      <c r="K88" s="33"/>
      <c r="L88" s="61">
        <v>10</v>
      </c>
      <c r="M88" s="8"/>
      <c r="N88" s="8"/>
      <c r="O88" s="8"/>
      <c r="P88" s="14"/>
      <c r="Q88" s="14"/>
      <c r="R88" s="14"/>
      <c r="S88" s="14"/>
    </row>
    <row r="89" spans="1:19" s="22" customFormat="1" ht="12.75">
      <c r="A89" s="22" t="s">
        <v>93</v>
      </c>
      <c r="B89" s="15">
        <v>0</v>
      </c>
      <c r="C89" s="49"/>
      <c r="D89" s="15">
        <v>0</v>
      </c>
      <c r="E89" s="41"/>
      <c r="F89" s="62">
        <v>0</v>
      </c>
      <c r="G89" s="36"/>
      <c r="H89" s="15">
        <v>14</v>
      </c>
      <c r="I89" s="15"/>
      <c r="J89" s="15">
        <v>24</v>
      </c>
      <c r="K89" s="33"/>
      <c r="L89" s="61">
        <v>24</v>
      </c>
      <c r="M89" s="19"/>
      <c r="N89" s="19"/>
      <c r="O89" s="19"/>
      <c r="P89" s="19"/>
      <c r="Q89" s="19"/>
      <c r="R89" s="19"/>
      <c r="S89" s="19"/>
    </row>
    <row r="90" spans="1:12" ht="12.75">
      <c r="A90" s="2" t="s">
        <v>29</v>
      </c>
      <c r="B90" s="15">
        <v>27</v>
      </c>
      <c r="C90" s="15"/>
      <c r="D90" s="15">
        <v>9</v>
      </c>
      <c r="E90" s="33"/>
      <c r="F90" s="62">
        <v>31</v>
      </c>
      <c r="G90" s="36"/>
      <c r="H90" s="15">
        <v>1</v>
      </c>
      <c r="I90" s="15"/>
      <c r="J90" s="15">
        <v>16</v>
      </c>
      <c r="K90" s="33"/>
      <c r="L90" s="61">
        <v>9.25</v>
      </c>
    </row>
    <row r="91" spans="1:12" ht="12.75">
      <c r="A91" s="1" t="s">
        <v>86</v>
      </c>
      <c r="B91" s="4">
        <f>+B92+B93</f>
        <v>198</v>
      </c>
      <c r="C91" s="53"/>
      <c r="D91" s="4">
        <f>+D92+D93</f>
        <v>64</v>
      </c>
      <c r="E91" s="38"/>
      <c r="F91" s="63">
        <f>+F92+F93</f>
        <v>229.75</v>
      </c>
      <c r="G91" s="40"/>
      <c r="H91" s="50">
        <f>+H92+H93</f>
        <v>10</v>
      </c>
      <c r="I91" s="51"/>
      <c r="J91" s="50">
        <f>+J92+J93</f>
        <v>13</v>
      </c>
      <c r="K91" s="38"/>
      <c r="L91" s="63">
        <f>+L92+L93</f>
        <v>16.25</v>
      </c>
    </row>
    <row r="92" spans="1:12" ht="12.75">
      <c r="A92" s="2" t="s">
        <v>30</v>
      </c>
      <c r="B92" s="17">
        <v>52</v>
      </c>
      <c r="C92" s="52"/>
      <c r="D92" s="17">
        <v>13</v>
      </c>
      <c r="E92" s="41"/>
      <c r="F92" s="20">
        <v>58.75</v>
      </c>
      <c r="G92" s="36"/>
      <c r="H92" s="15">
        <v>0</v>
      </c>
      <c r="I92" s="15"/>
      <c r="J92" s="15">
        <v>0</v>
      </c>
      <c r="K92" s="33"/>
      <c r="L92" s="61">
        <v>0</v>
      </c>
    </row>
    <row r="93" spans="1:23" ht="12.75">
      <c r="A93" s="2" t="s">
        <v>31</v>
      </c>
      <c r="B93" s="17">
        <v>146</v>
      </c>
      <c r="C93" s="52"/>
      <c r="D93" s="17">
        <v>51</v>
      </c>
      <c r="E93" s="41"/>
      <c r="F93" s="20">
        <v>171</v>
      </c>
      <c r="G93" s="36"/>
      <c r="H93" s="15">
        <v>10</v>
      </c>
      <c r="I93" s="15"/>
      <c r="J93" s="15">
        <v>13</v>
      </c>
      <c r="K93" s="33"/>
      <c r="L93" s="61">
        <v>16.25</v>
      </c>
      <c r="M93" s="8"/>
      <c r="N93" s="8"/>
      <c r="O93" s="8"/>
      <c r="P93" s="8"/>
      <c r="Q93" s="8"/>
      <c r="R93" s="8"/>
      <c r="S93" s="8"/>
      <c r="T93" s="14"/>
      <c r="U93" s="14"/>
      <c r="V93" s="14"/>
      <c r="W93" s="14"/>
    </row>
    <row r="94" spans="2:12" ht="12.7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2:12" ht="12.7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8" ht="12.75">
      <c r="A96" s="14" t="s">
        <v>34</v>
      </c>
      <c r="B96" s="48">
        <f>+B101+B98+B112+B100+B102+B109+B111+B113+B117+B118+B121</f>
        <v>2183</v>
      </c>
      <c r="C96" s="48"/>
      <c r="D96" s="48">
        <f>+D101+D98+D112+D100+D102+D109+D111+D113+D117+D118+D121</f>
        <v>488</v>
      </c>
      <c r="E96" s="31"/>
      <c r="F96" s="60">
        <f>+F101+F98+F112+F100+F102+F109+F111+F113+F117+F118+F121</f>
        <v>2438.25</v>
      </c>
      <c r="G96" s="44"/>
      <c r="H96" s="48">
        <f>+H101+H98+H112+H100+H102+H109+H111+H113+H117+H118+H121</f>
        <v>258</v>
      </c>
      <c r="I96" s="48"/>
      <c r="J96" s="48">
        <f>+J101+J98+J112+J100+J102+J109+J111+J113+J117+J118+J121</f>
        <v>414</v>
      </c>
      <c r="K96" s="31"/>
      <c r="L96" s="60">
        <f>+L101+L98+L112+L100+L102+L109+L111+L113+L117+L118+L121</f>
        <v>524</v>
      </c>
      <c r="M96" s="14"/>
      <c r="N96" s="14"/>
      <c r="O96" s="14"/>
      <c r="P96" s="14"/>
      <c r="Q96" s="14"/>
      <c r="R96" s="14"/>
    </row>
    <row r="97" spans="2:12" ht="12.75">
      <c r="B97" s="33"/>
      <c r="C97" s="43"/>
      <c r="D97" s="33"/>
      <c r="E97" s="43"/>
      <c r="F97" s="20"/>
      <c r="G97" s="36"/>
      <c r="H97" s="15"/>
      <c r="J97" s="15"/>
      <c r="K97" s="43"/>
      <c r="L97" s="61"/>
    </row>
    <row r="98" spans="1:12" ht="12.75">
      <c r="A98" s="2" t="s">
        <v>35</v>
      </c>
      <c r="B98" s="15">
        <v>988</v>
      </c>
      <c r="C98" s="25"/>
      <c r="D98" s="15">
        <v>127</v>
      </c>
      <c r="E98" s="43"/>
      <c r="F98" s="20">
        <v>1057.25</v>
      </c>
      <c r="G98" s="36"/>
      <c r="H98" s="15">
        <v>0</v>
      </c>
      <c r="J98" s="15">
        <v>0</v>
      </c>
      <c r="K98" s="43"/>
      <c r="L98" s="61">
        <v>0</v>
      </c>
    </row>
    <row r="99" spans="1:12" ht="12.75">
      <c r="A99" s="1" t="s">
        <v>36</v>
      </c>
      <c r="B99" s="50">
        <f>+B100+B101</f>
        <v>444</v>
      </c>
      <c r="C99" s="51"/>
      <c r="D99" s="50">
        <f>+D100+D101</f>
        <v>147</v>
      </c>
      <c r="E99" s="38"/>
      <c r="F99" s="3">
        <f>+F100+F101</f>
        <v>522.75</v>
      </c>
      <c r="G99" s="40"/>
      <c r="H99" s="4">
        <f>+H100+H101</f>
        <v>34</v>
      </c>
      <c r="I99" s="53"/>
      <c r="J99" s="4">
        <f>+J100+J101</f>
        <v>63</v>
      </c>
      <c r="K99" s="38"/>
      <c r="L99" s="3">
        <f>+L100+L101</f>
        <v>72.5</v>
      </c>
    </row>
    <row r="100" spans="1:12" ht="12.75">
      <c r="A100" s="2" t="s">
        <v>146</v>
      </c>
      <c r="B100" s="15">
        <v>230</v>
      </c>
      <c r="C100" s="15"/>
      <c r="D100" s="15">
        <v>95</v>
      </c>
      <c r="E100" s="33"/>
      <c r="F100" s="62">
        <v>282.25</v>
      </c>
      <c r="G100" s="36"/>
      <c r="H100" s="17">
        <v>34</v>
      </c>
      <c r="I100" s="17"/>
      <c r="J100" s="17">
        <v>63</v>
      </c>
      <c r="K100" s="33"/>
      <c r="L100" s="16">
        <v>72.5</v>
      </c>
    </row>
    <row r="101" spans="1:12" ht="12.75">
      <c r="A101" s="2" t="s">
        <v>145</v>
      </c>
      <c r="B101" s="15">
        <v>214</v>
      </c>
      <c r="C101" s="25"/>
      <c r="D101" s="15">
        <v>52</v>
      </c>
      <c r="E101" s="43"/>
      <c r="F101" s="62">
        <v>240.5</v>
      </c>
      <c r="G101" s="36"/>
      <c r="H101" s="17">
        <v>0</v>
      </c>
      <c r="I101" s="23"/>
      <c r="J101" s="17">
        <v>0</v>
      </c>
      <c r="K101" s="43"/>
      <c r="L101" s="16">
        <v>0</v>
      </c>
    </row>
    <row r="102" spans="1:12" ht="12.75">
      <c r="A102" s="1" t="s">
        <v>168</v>
      </c>
      <c r="B102" s="4">
        <f>+B103+B105+B106+B107</f>
        <v>0</v>
      </c>
      <c r="C102" s="4"/>
      <c r="D102" s="4">
        <f>+D103+D105+D106+D107</f>
        <v>0</v>
      </c>
      <c r="E102" s="37"/>
      <c r="F102" s="63">
        <f>+F103+F105+F106+F107</f>
        <v>0</v>
      </c>
      <c r="G102" s="40"/>
      <c r="H102" s="50">
        <f>+H103+H104+H105+H106+H107+H108</f>
        <v>167</v>
      </c>
      <c r="I102" s="50"/>
      <c r="J102" s="50">
        <f>+J103+J104+J105+J106+J107+J108</f>
        <v>264</v>
      </c>
      <c r="K102" s="37"/>
      <c r="L102" s="63">
        <f>+L103+L105+L106+L107+L108</f>
        <v>341</v>
      </c>
    </row>
    <row r="103" spans="1:12" ht="12.75">
      <c r="A103" s="22" t="s">
        <v>169</v>
      </c>
      <c r="B103" s="17">
        <v>0</v>
      </c>
      <c r="C103" s="17" t="s">
        <v>67</v>
      </c>
      <c r="D103" s="17">
        <v>0</v>
      </c>
      <c r="E103" s="33"/>
      <c r="F103" s="20">
        <v>0</v>
      </c>
      <c r="G103" s="36"/>
      <c r="H103" s="15">
        <v>11</v>
      </c>
      <c r="I103" s="15" t="s">
        <v>67</v>
      </c>
      <c r="J103" s="15">
        <v>1</v>
      </c>
      <c r="K103" s="33"/>
      <c r="L103" s="61">
        <v>11.75</v>
      </c>
    </row>
    <row r="104" spans="1:12" ht="12.75">
      <c r="A104" s="2" t="s">
        <v>229</v>
      </c>
      <c r="B104" s="17">
        <v>0</v>
      </c>
      <c r="C104" s="17"/>
      <c r="D104" s="17">
        <v>0</v>
      </c>
      <c r="E104" s="33"/>
      <c r="F104" s="20">
        <v>0</v>
      </c>
      <c r="G104" s="36"/>
      <c r="H104" s="15">
        <v>30</v>
      </c>
      <c r="I104" s="15"/>
      <c r="J104" s="15">
        <v>0</v>
      </c>
      <c r="K104" s="33"/>
      <c r="L104" s="61">
        <v>30</v>
      </c>
    </row>
    <row r="105" spans="1:12" ht="12.75">
      <c r="A105" s="2" t="s">
        <v>192</v>
      </c>
      <c r="B105" s="17">
        <v>0</v>
      </c>
      <c r="C105" s="17"/>
      <c r="D105" s="17">
        <v>0</v>
      </c>
      <c r="E105" s="33"/>
      <c r="F105" s="20">
        <v>0</v>
      </c>
      <c r="G105" s="36"/>
      <c r="H105" s="15">
        <v>9</v>
      </c>
      <c r="I105" s="15"/>
      <c r="J105" s="15">
        <v>37</v>
      </c>
      <c r="K105" s="33"/>
      <c r="L105" s="61">
        <v>32.5</v>
      </c>
    </row>
    <row r="106" spans="1:12" ht="12.75">
      <c r="A106" s="2" t="s">
        <v>193</v>
      </c>
      <c r="B106" s="17">
        <v>0</v>
      </c>
      <c r="C106" s="17"/>
      <c r="D106" s="17">
        <v>0</v>
      </c>
      <c r="E106" s="33"/>
      <c r="F106" s="20">
        <v>0</v>
      </c>
      <c r="G106" s="36"/>
      <c r="H106" s="15">
        <v>43</v>
      </c>
      <c r="I106" s="15"/>
      <c r="J106" s="15">
        <v>0</v>
      </c>
      <c r="K106" s="33"/>
      <c r="L106" s="61">
        <v>43</v>
      </c>
    </row>
    <row r="107" spans="1:12" ht="12.75">
      <c r="A107" s="2" t="s">
        <v>194</v>
      </c>
      <c r="B107" s="17">
        <v>0</v>
      </c>
      <c r="C107" s="17"/>
      <c r="D107" s="17">
        <v>0</v>
      </c>
      <c r="E107" s="33"/>
      <c r="F107" s="20">
        <v>0</v>
      </c>
      <c r="G107" s="36"/>
      <c r="H107" s="15">
        <v>60</v>
      </c>
      <c r="I107" s="15"/>
      <c r="J107" s="15">
        <v>226</v>
      </c>
      <c r="K107" s="33"/>
      <c r="L107" s="61">
        <v>239.75</v>
      </c>
    </row>
    <row r="108" spans="1:12" ht="12.75">
      <c r="A108" s="2" t="s">
        <v>195</v>
      </c>
      <c r="B108" s="17">
        <v>0</v>
      </c>
      <c r="C108" s="17"/>
      <c r="D108" s="17">
        <v>0</v>
      </c>
      <c r="E108" s="33"/>
      <c r="F108" s="20">
        <v>0</v>
      </c>
      <c r="G108" s="36"/>
      <c r="H108" s="15">
        <v>14</v>
      </c>
      <c r="I108" s="15"/>
      <c r="J108" s="15">
        <v>0</v>
      </c>
      <c r="K108" s="33"/>
      <c r="L108" s="61">
        <v>14</v>
      </c>
    </row>
    <row r="109" spans="1:12" ht="12.75">
      <c r="A109" s="2" t="s">
        <v>219</v>
      </c>
      <c r="B109" s="17">
        <v>0</v>
      </c>
      <c r="C109" s="17"/>
      <c r="D109" s="17">
        <v>0</v>
      </c>
      <c r="E109" s="33"/>
      <c r="F109" s="20">
        <v>0</v>
      </c>
      <c r="G109" s="36"/>
      <c r="H109" s="15">
        <v>0</v>
      </c>
      <c r="I109" s="15"/>
      <c r="J109" s="15">
        <v>12</v>
      </c>
      <c r="K109" s="33"/>
      <c r="L109" s="61">
        <v>6.75</v>
      </c>
    </row>
    <row r="110" spans="1:12" ht="12.75">
      <c r="A110" s="1" t="s">
        <v>37</v>
      </c>
      <c r="B110" s="50">
        <f>+B111+B112</f>
        <v>60</v>
      </c>
      <c r="C110" s="51"/>
      <c r="D110" s="50">
        <f>+D111+D112</f>
        <v>18</v>
      </c>
      <c r="E110" s="38"/>
      <c r="F110" s="3">
        <f>+F111+F112</f>
        <v>69.5</v>
      </c>
      <c r="G110" s="40"/>
      <c r="H110" s="4">
        <f>+H111+H112</f>
        <v>19</v>
      </c>
      <c r="I110" s="53"/>
      <c r="J110" s="4">
        <f>+J111+J112</f>
        <v>14</v>
      </c>
      <c r="K110" s="38"/>
      <c r="L110" s="3">
        <f>+L111+L112</f>
        <v>28.25</v>
      </c>
    </row>
    <row r="111" spans="1:12" ht="12.75">
      <c r="A111" s="2" t="s">
        <v>148</v>
      </c>
      <c r="B111" s="15">
        <v>37</v>
      </c>
      <c r="C111" s="15"/>
      <c r="D111" s="15">
        <v>12</v>
      </c>
      <c r="E111" s="33"/>
      <c r="F111" s="62">
        <v>43.5</v>
      </c>
      <c r="G111" s="36"/>
      <c r="H111" s="17">
        <v>19</v>
      </c>
      <c r="I111" s="17"/>
      <c r="J111" s="17">
        <v>14</v>
      </c>
      <c r="K111" s="33"/>
      <c r="L111" s="16">
        <v>28.25</v>
      </c>
    </row>
    <row r="112" spans="1:12" ht="12.75">
      <c r="A112" s="2" t="s">
        <v>147</v>
      </c>
      <c r="B112" s="15">
        <v>23</v>
      </c>
      <c r="C112" s="25"/>
      <c r="D112" s="15">
        <v>6</v>
      </c>
      <c r="E112" s="43"/>
      <c r="F112" s="62">
        <v>26</v>
      </c>
      <c r="G112" s="43"/>
      <c r="H112" s="17">
        <v>0</v>
      </c>
      <c r="I112" s="23"/>
      <c r="J112" s="17">
        <v>0</v>
      </c>
      <c r="K112" s="43"/>
      <c r="L112" s="16">
        <v>0</v>
      </c>
    </row>
    <row r="113" spans="1:12" ht="12.75">
      <c r="A113" s="1" t="s">
        <v>38</v>
      </c>
      <c r="B113" s="4">
        <f>+B114+B115</f>
        <v>213</v>
      </c>
      <c r="C113" s="53"/>
      <c r="D113" s="4">
        <f>+D114+D115</f>
        <v>72</v>
      </c>
      <c r="E113" s="38"/>
      <c r="F113" s="63">
        <f>+F114+F115</f>
        <v>251</v>
      </c>
      <c r="G113" s="40"/>
      <c r="H113" s="50">
        <f>+H114+H115+H116</f>
        <v>38</v>
      </c>
      <c r="I113" s="51"/>
      <c r="J113" s="50">
        <f>+J114+J115+J116</f>
        <v>61</v>
      </c>
      <c r="K113" s="38"/>
      <c r="L113" s="63">
        <f>+L114+L115+L116</f>
        <v>75.5</v>
      </c>
    </row>
    <row r="114" spans="1:18" ht="12.75">
      <c r="A114" s="2" t="s">
        <v>115</v>
      </c>
      <c r="B114" s="17">
        <v>213</v>
      </c>
      <c r="C114" s="52"/>
      <c r="D114" s="17">
        <v>72</v>
      </c>
      <c r="E114" s="41"/>
      <c r="F114" s="20">
        <v>251</v>
      </c>
      <c r="G114" s="36"/>
      <c r="H114" s="15">
        <v>0</v>
      </c>
      <c r="I114" s="15"/>
      <c r="J114" s="15">
        <v>0</v>
      </c>
      <c r="K114" s="33"/>
      <c r="L114" s="61">
        <v>0</v>
      </c>
      <c r="M114" s="8"/>
      <c r="N114" s="8"/>
      <c r="O114" s="8"/>
      <c r="P114" s="8"/>
      <c r="Q114" s="8"/>
      <c r="R114" s="8"/>
    </row>
    <row r="115" spans="1:18" ht="12.75">
      <c r="A115" s="2" t="s">
        <v>116</v>
      </c>
      <c r="B115" s="17">
        <v>0</v>
      </c>
      <c r="C115" s="52"/>
      <c r="D115" s="17">
        <v>0</v>
      </c>
      <c r="E115" s="41"/>
      <c r="F115" s="20">
        <v>0</v>
      </c>
      <c r="G115" s="36"/>
      <c r="H115" s="15">
        <v>38</v>
      </c>
      <c r="I115" s="15"/>
      <c r="J115" s="15">
        <v>56</v>
      </c>
      <c r="K115" s="33"/>
      <c r="L115" s="61">
        <v>72.75</v>
      </c>
      <c r="M115" s="8"/>
      <c r="N115" s="8"/>
      <c r="O115" s="8"/>
      <c r="P115" s="8"/>
      <c r="Q115" s="8"/>
      <c r="R115" s="8"/>
    </row>
    <row r="116" spans="1:18" ht="12.75">
      <c r="A116" s="2" t="s">
        <v>191</v>
      </c>
      <c r="B116" s="17">
        <v>0</v>
      </c>
      <c r="C116" s="52"/>
      <c r="D116" s="17">
        <v>0</v>
      </c>
      <c r="E116" s="41"/>
      <c r="F116" s="20">
        <v>0</v>
      </c>
      <c r="G116" s="36"/>
      <c r="H116" s="15">
        <v>0</v>
      </c>
      <c r="I116" s="15"/>
      <c r="J116" s="15">
        <v>5</v>
      </c>
      <c r="K116" s="33"/>
      <c r="L116" s="61">
        <v>2.75</v>
      </c>
      <c r="M116" s="8"/>
      <c r="N116" s="8"/>
      <c r="O116" s="8"/>
      <c r="P116" s="8"/>
      <c r="Q116" s="8"/>
      <c r="R116" s="8"/>
    </row>
    <row r="117" spans="1:12" ht="12.75">
      <c r="A117" s="2" t="s">
        <v>39</v>
      </c>
      <c r="B117" s="17">
        <v>170</v>
      </c>
      <c r="C117" s="23"/>
      <c r="D117" s="17">
        <v>51</v>
      </c>
      <c r="E117" s="43"/>
      <c r="F117" s="20">
        <v>195.5</v>
      </c>
      <c r="G117" s="36"/>
      <c r="H117" s="15">
        <v>0</v>
      </c>
      <c r="J117" s="15">
        <v>0</v>
      </c>
      <c r="K117" s="43"/>
      <c r="L117" s="61">
        <v>0</v>
      </c>
    </row>
    <row r="118" spans="1:12" ht="12.75">
      <c r="A118" s="1" t="s">
        <v>151</v>
      </c>
      <c r="B118" s="50">
        <f>+B120+B119</f>
        <v>46</v>
      </c>
      <c r="C118" s="51"/>
      <c r="D118" s="50">
        <f>+D120+D119</f>
        <v>36</v>
      </c>
      <c r="E118" s="38"/>
      <c r="F118" s="3">
        <f>+F120+F119</f>
        <v>61.75</v>
      </c>
      <c r="G118" s="40"/>
      <c r="H118" s="4">
        <f>+H120+H119</f>
        <v>0</v>
      </c>
      <c r="I118" s="53"/>
      <c r="J118" s="4">
        <f>+J120+J119</f>
        <v>0</v>
      </c>
      <c r="K118" s="38"/>
      <c r="L118" s="3">
        <f>+L120+L119</f>
        <v>0</v>
      </c>
    </row>
    <row r="119" spans="1:18" ht="12.75">
      <c r="A119" s="2" t="s">
        <v>75</v>
      </c>
      <c r="B119" s="15">
        <v>9</v>
      </c>
      <c r="C119" s="49"/>
      <c r="D119" s="15">
        <v>12</v>
      </c>
      <c r="E119" s="41"/>
      <c r="F119" s="62">
        <v>14</v>
      </c>
      <c r="G119" s="36"/>
      <c r="H119" s="17">
        <v>0</v>
      </c>
      <c r="I119" s="17"/>
      <c r="J119" s="17">
        <v>0</v>
      </c>
      <c r="K119" s="33"/>
      <c r="L119" s="16">
        <v>0</v>
      </c>
      <c r="M119" s="8"/>
      <c r="N119" s="8"/>
      <c r="O119" s="8"/>
      <c r="P119" s="8"/>
      <c r="Q119" s="8"/>
      <c r="R119" s="8"/>
    </row>
    <row r="120" spans="1:18" ht="12.75">
      <c r="A120" s="2" t="s">
        <v>76</v>
      </c>
      <c r="B120" s="15">
        <v>37</v>
      </c>
      <c r="C120" s="49"/>
      <c r="D120" s="15">
        <v>24</v>
      </c>
      <c r="E120" s="41"/>
      <c r="F120" s="62">
        <v>47.75</v>
      </c>
      <c r="G120" s="36"/>
      <c r="H120" s="17">
        <v>0</v>
      </c>
      <c r="I120" s="17"/>
      <c r="J120" s="17">
        <v>0</v>
      </c>
      <c r="K120" s="33"/>
      <c r="L120" s="16">
        <v>0</v>
      </c>
      <c r="M120" s="8"/>
      <c r="N120" s="8"/>
      <c r="O120" s="8"/>
      <c r="P120" s="8"/>
      <c r="Q120" s="8"/>
      <c r="R120" s="8"/>
    </row>
    <row r="121" spans="1:12" ht="12.75">
      <c r="A121" s="1" t="s">
        <v>40</v>
      </c>
      <c r="B121" s="4">
        <f>+B122+B123</f>
        <v>262</v>
      </c>
      <c r="C121" s="53"/>
      <c r="D121" s="4">
        <f>+D122+D123</f>
        <v>37</v>
      </c>
      <c r="E121" s="38"/>
      <c r="F121" s="63">
        <f>+F122+F123</f>
        <v>280.5</v>
      </c>
      <c r="G121" s="40"/>
      <c r="H121" s="50">
        <v>0</v>
      </c>
      <c r="I121" s="51"/>
      <c r="J121" s="50">
        <v>0</v>
      </c>
      <c r="K121" s="38"/>
      <c r="L121" s="66">
        <v>0</v>
      </c>
    </row>
    <row r="122" spans="1:17" ht="12.75">
      <c r="A122" s="2" t="s">
        <v>41</v>
      </c>
      <c r="B122" s="15">
        <v>60</v>
      </c>
      <c r="C122" s="49"/>
      <c r="D122" s="15">
        <v>11</v>
      </c>
      <c r="E122" s="41"/>
      <c r="F122" s="20">
        <v>65</v>
      </c>
      <c r="G122" s="36"/>
      <c r="H122" s="15">
        <v>0</v>
      </c>
      <c r="I122" s="15"/>
      <c r="J122" s="15">
        <v>0</v>
      </c>
      <c r="K122" s="33"/>
      <c r="L122" s="61">
        <v>0</v>
      </c>
      <c r="M122" s="14"/>
      <c r="N122" s="8"/>
      <c r="O122" s="8"/>
      <c r="P122" s="8"/>
      <c r="Q122" s="8"/>
    </row>
    <row r="123" spans="1:17" ht="12.75">
      <c r="A123" s="2" t="s">
        <v>42</v>
      </c>
      <c r="B123" s="15">
        <v>202</v>
      </c>
      <c r="C123" s="49"/>
      <c r="D123" s="15">
        <v>26</v>
      </c>
      <c r="E123" s="41"/>
      <c r="F123" s="20">
        <v>215.5</v>
      </c>
      <c r="G123" s="36"/>
      <c r="H123" s="15">
        <v>0</v>
      </c>
      <c r="I123" s="15"/>
      <c r="J123" s="15">
        <v>0</v>
      </c>
      <c r="K123" s="33"/>
      <c r="L123" s="61">
        <v>0</v>
      </c>
      <c r="M123" s="14"/>
      <c r="N123" s="8"/>
      <c r="O123" s="8"/>
      <c r="P123" s="8"/>
      <c r="Q123" s="8"/>
    </row>
    <row r="124" spans="2:17" ht="12.75">
      <c r="B124" s="33"/>
      <c r="C124" s="41"/>
      <c r="D124" s="33"/>
      <c r="E124" s="41"/>
      <c r="F124" s="35"/>
      <c r="G124" s="36"/>
      <c r="H124" s="33"/>
      <c r="I124" s="33"/>
      <c r="J124" s="33"/>
      <c r="K124" s="33"/>
      <c r="L124" s="34"/>
      <c r="M124" s="14"/>
      <c r="N124" s="8"/>
      <c r="O124" s="8"/>
      <c r="P124" s="8"/>
      <c r="Q124" s="8"/>
    </row>
    <row r="125" spans="2:17" ht="12.75">
      <c r="B125" s="33"/>
      <c r="C125" s="41"/>
      <c r="D125" s="33"/>
      <c r="E125" s="41"/>
      <c r="F125" s="35"/>
      <c r="G125" s="36"/>
      <c r="H125" s="33"/>
      <c r="I125" s="33"/>
      <c r="J125" s="33"/>
      <c r="K125" s="33"/>
      <c r="L125" s="34"/>
      <c r="M125" s="14"/>
      <c r="N125" s="8"/>
      <c r="O125" s="8"/>
      <c r="P125" s="8"/>
      <c r="Q125" s="8"/>
    </row>
    <row r="126" spans="1:12" ht="12.75">
      <c r="A126" s="1" t="s">
        <v>171</v>
      </c>
      <c r="B126" s="48">
        <f>+B129+B130+B131+B132+B133+B134</f>
        <v>445</v>
      </c>
      <c r="C126" s="58"/>
      <c r="D126" s="48">
        <f>+D129+D130+D131+D132+D133+D134</f>
        <v>85</v>
      </c>
      <c r="E126" s="45"/>
      <c r="F126" s="60">
        <f>+F129+F130+F131+F132+F133+F134</f>
        <v>490.5</v>
      </c>
      <c r="G126" s="44"/>
      <c r="H126" s="48">
        <f>+H129+H130+H131+H132+H133+H134</f>
        <v>208</v>
      </c>
      <c r="I126" s="58"/>
      <c r="J126" s="48">
        <f>+J129+J130+J131+J132+J133+J134</f>
        <v>110</v>
      </c>
      <c r="K126" s="45"/>
      <c r="L126" s="60">
        <f>+L129+L130+L131+L132+L133+L134</f>
        <v>273.75</v>
      </c>
    </row>
    <row r="127" spans="2:12" ht="12.75">
      <c r="B127" s="15"/>
      <c r="C127" s="25"/>
      <c r="D127" s="15"/>
      <c r="E127" s="43"/>
      <c r="F127" s="20"/>
      <c r="G127" s="36"/>
      <c r="H127" s="15"/>
      <c r="J127" s="15"/>
      <c r="K127" s="43"/>
      <c r="L127" s="34"/>
    </row>
    <row r="128" spans="1:12" ht="12.75">
      <c r="A128" s="2" t="s">
        <v>220</v>
      </c>
      <c r="B128" s="53"/>
      <c r="C128" s="53"/>
      <c r="D128" s="53"/>
      <c r="E128" s="38"/>
      <c r="F128" s="53"/>
      <c r="G128" s="38"/>
      <c r="H128" s="53"/>
      <c r="I128" s="53"/>
      <c r="J128" s="53"/>
      <c r="K128" s="38"/>
      <c r="L128" s="38"/>
    </row>
    <row r="129" spans="1:12" ht="12.75">
      <c r="A129" s="2" t="s">
        <v>91</v>
      </c>
      <c r="B129" s="17">
        <v>0</v>
      </c>
      <c r="C129" s="23"/>
      <c r="D129" s="17">
        <v>0</v>
      </c>
      <c r="E129" s="43"/>
      <c r="F129" s="62">
        <v>0</v>
      </c>
      <c r="G129" s="36"/>
      <c r="H129" s="17">
        <v>0</v>
      </c>
      <c r="I129" s="23"/>
      <c r="J129" s="17">
        <v>2</v>
      </c>
      <c r="K129" s="43"/>
      <c r="L129" s="61">
        <v>1.25</v>
      </c>
    </row>
    <row r="130" spans="1:12" ht="12.75">
      <c r="A130" s="2" t="s">
        <v>221</v>
      </c>
      <c r="B130" s="17">
        <v>0</v>
      </c>
      <c r="C130" s="23"/>
      <c r="D130" s="17">
        <v>0</v>
      </c>
      <c r="E130" s="43"/>
      <c r="F130" s="62">
        <v>0</v>
      </c>
      <c r="G130" s="36"/>
      <c r="H130" s="17">
        <v>2</v>
      </c>
      <c r="I130" s="23"/>
      <c r="J130" s="17">
        <v>2</v>
      </c>
      <c r="K130" s="43"/>
      <c r="L130" s="61">
        <v>3.25</v>
      </c>
    </row>
    <row r="131" spans="1:12" ht="12.75">
      <c r="A131" s="2" t="s">
        <v>222</v>
      </c>
      <c r="B131" s="17">
        <v>0</v>
      </c>
      <c r="C131" s="23"/>
      <c r="D131" s="17">
        <v>0</v>
      </c>
      <c r="E131" s="43"/>
      <c r="F131" s="62">
        <v>0</v>
      </c>
      <c r="G131" s="36"/>
      <c r="H131" s="17">
        <v>2</v>
      </c>
      <c r="I131" s="23"/>
      <c r="J131" s="17">
        <v>13</v>
      </c>
      <c r="K131" s="43"/>
      <c r="L131" s="61">
        <v>9.75</v>
      </c>
    </row>
    <row r="132" spans="1:12" ht="12.75">
      <c r="A132" s="2" t="s">
        <v>100</v>
      </c>
      <c r="B132" s="17">
        <v>0</v>
      </c>
      <c r="C132" s="23"/>
      <c r="D132" s="17">
        <v>0</v>
      </c>
      <c r="E132" s="43"/>
      <c r="F132" s="62">
        <v>0</v>
      </c>
      <c r="G132" s="36"/>
      <c r="H132" s="17">
        <v>107</v>
      </c>
      <c r="I132" s="23"/>
      <c r="J132" s="17">
        <v>68</v>
      </c>
      <c r="K132" s="43"/>
      <c r="L132" s="61">
        <v>146</v>
      </c>
    </row>
    <row r="133" spans="1:12" ht="12.75">
      <c r="A133" s="2" t="s">
        <v>59</v>
      </c>
      <c r="B133" s="15">
        <v>299</v>
      </c>
      <c r="C133" s="25"/>
      <c r="D133" s="15">
        <v>52</v>
      </c>
      <c r="E133" s="43"/>
      <c r="F133" s="20">
        <v>326</v>
      </c>
      <c r="G133" s="36"/>
      <c r="H133" s="17">
        <v>97</v>
      </c>
      <c r="I133" s="23"/>
      <c r="J133" s="17">
        <v>25</v>
      </c>
      <c r="K133" s="43"/>
      <c r="L133" s="61">
        <v>113.5</v>
      </c>
    </row>
    <row r="134" spans="1:12" ht="12.75">
      <c r="A134" s="2" t="s">
        <v>92</v>
      </c>
      <c r="B134" s="15">
        <v>146</v>
      </c>
      <c r="C134" s="25"/>
      <c r="D134" s="15">
        <v>33</v>
      </c>
      <c r="E134" s="43"/>
      <c r="F134" s="20">
        <v>164.5</v>
      </c>
      <c r="G134" s="36"/>
      <c r="H134" s="17">
        <v>0</v>
      </c>
      <c r="I134" s="23"/>
      <c r="J134" s="17">
        <v>0</v>
      </c>
      <c r="K134" s="43"/>
      <c r="L134" s="20">
        <v>0</v>
      </c>
    </row>
    <row r="135" spans="2:12" ht="12.75">
      <c r="B135" s="33"/>
      <c r="C135" s="43"/>
      <c r="D135" s="33"/>
      <c r="E135" s="43"/>
      <c r="F135" s="35"/>
      <c r="G135" s="36"/>
      <c r="H135" s="33"/>
      <c r="I135" s="43"/>
      <c r="J135" s="33"/>
      <c r="K135" s="43"/>
      <c r="L135" s="35"/>
    </row>
    <row r="136" spans="2:12" ht="12.75">
      <c r="B136" s="43"/>
      <c r="C136" s="43"/>
      <c r="D136" s="33" t="s">
        <v>67</v>
      </c>
      <c r="E136" s="43"/>
      <c r="F136" s="35" t="s">
        <v>67</v>
      </c>
      <c r="G136" s="36"/>
      <c r="H136" s="33" t="s">
        <v>67</v>
      </c>
      <c r="I136" s="33"/>
      <c r="J136" s="33" t="s">
        <v>67</v>
      </c>
      <c r="K136" s="33"/>
      <c r="L136" s="34" t="s">
        <v>67</v>
      </c>
    </row>
    <row r="137" spans="1:17" ht="12.75">
      <c r="A137" s="14" t="s">
        <v>43</v>
      </c>
      <c r="B137" s="48">
        <f>+B139+B140+B141+B142+B143+B144+B145+B146+B147+B148+B150+B151+B152+B153+B158+B164+B168+B171</f>
        <v>1092</v>
      </c>
      <c r="C137" s="12"/>
      <c r="D137" s="48">
        <f>+D139+D140+D141+D142+D143+D144+D145+D146+D147+D148+D150+D151+D152+D153+D158+D164+D168+D171</f>
        <v>204</v>
      </c>
      <c r="E137" s="46"/>
      <c r="F137" s="60">
        <f>+F139+F140+F141+F142+F143+F144+F145+F146+F147+F148+F150+F151+F152+F153+F158+F164+F168+F171</f>
        <v>1198.25</v>
      </c>
      <c r="G137" s="46"/>
      <c r="H137" s="48">
        <f>+H139+H140+H141+H142+H143+H144+H145+H146+H147+H148+H149+H150+H151+H152+H153+H158+H164+H168+H171</f>
        <v>260</v>
      </c>
      <c r="I137" s="12"/>
      <c r="J137" s="48">
        <f>+J139+J140+J141+J142+J143+J144+J145+J146+J147+J148+J149+J150+J151+J152+J153+J158+J164+J168+J171</f>
        <v>1432</v>
      </c>
      <c r="K137" s="46"/>
      <c r="L137" s="60">
        <f>+L139+L140+L141+L142+L143+L144+L145+L146+L147+L148+L149+L150+L151+L152+L153+L158+L164+L168+L171</f>
        <v>1115.25</v>
      </c>
      <c r="M137" s="14"/>
      <c r="N137" s="14"/>
      <c r="O137" s="14"/>
      <c r="P137" s="14"/>
      <c r="Q137" s="14"/>
    </row>
    <row r="138" spans="2:12" ht="12.75">
      <c r="B138" s="15"/>
      <c r="C138" s="25"/>
      <c r="D138" s="15"/>
      <c r="E138" s="43"/>
      <c r="F138" s="20"/>
      <c r="G138" s="36"/>
      <c r="H138" s="33"/>
      <c r="I138" s="43"/>
      <c r="J138" s="33"/>
      <c r="K138" s="43"/>
      <c r="L138" s="34"/>
    </row>
    <row r="139" spans="1:12" ht="12.75">
      <c r="A139" s="2" t="s">
        <v>44</v>
      </c>
      <c r="B139" s="15">
        <v>0</v>
      </c>
      <c r="C139" s="15"/>
      <c r="D139" s="15">
        <v>0</v>
      </c>
      <c r="E139" s="43"/>
      <c r="F139" s="20">
        <v>0</v>
      </c>
      <c r="G139" s="36"/>
      <c r="H139" s="15">
        <v>55</v>
      </c>
      <c r="I139" s="15"/>
      <c r="J139" s="15">
        <v>637</v>
      </c>
      <c r="K139" s="33"/>
      <c r="L139" s="61">
        <v>443.5</v>
      </c>
    </row>
    <row r="140" spans="1:12" ht="12.75">
      <c r="A140" s="2" t="s">
        <v>117</v>
      </c>
      <c r="B140" s="15">
        <v>0</v>
      </c>
      <c r="C140" s="15"/>
      <c r="D140" s="15">
        <v>0</v>
      </c>
      <c r="E140" s="43"/>
      <c r="F140" s="20">
        <v>0</v>
      </c>
      <c r="G140" s="36"/>
      <c r="H140" s="15">
        <v>10</v>
      </c>
      <c r="I140" s="15"/>
      <c r="J140" s="15">
        <v>45</v>
      </c>
      <c r="K140" s="33"/>
      <c r="L140" s="61">
        <v>38</v>
      </c>
    </row>
    <row r="141" spans="1:12" ht="12.75">
      <c r="A141" s="2" t="s">
        <v>45</v>
      </c>
      <c r="B141" s="15">
        <v>374</v>
      </c>
      <c r="C141" s="15"/>
      <c r="D141" s="15">
        <v>81</v>
      </c>
      <c r="E141" s="43"/>
      <c r="F141" s="20">
        <v>412.75</v>
      </c>
      <c r="G141" s="43"/>
      <c r="H141" s="15">
        <v>0</v>
      </c>
      <c r="I141" s="15"/>
      <c r="J141" s="15">
        <v>0</v>
      </c>
      <c r="K141" s="43"/>
      <c r="L141" s="61">
        <v>0</v>
      </c>
    </row>
    <row r="142" spans="1:12" ht="12.75">
      <c r="A142" s="2" t="s">
        <v>46</v>
      </c>
      <c r="B142" s="15">
        <v>44</v>
      </c>
      <c r="C142" s="15"/>
      <c r="D142" s="15">
        <v>12</v>
      </c>
      <c r="E142" s="43"/>
      <c r="F142" s="20">
        <v>50.25</v>
      </c>
      <c r="G142" s="43"/>
      <c r="H142" s="15">
        <v>0</v>
      </c>
      <c r="I142" s="15"/>
      <c r="J142" s="15">
        <v>0</v>
      </c>
      <c r="K142" s="43"/>
      <c r="L142" s="61">
        <v>0</v>
      </c>
    </row>
    <row r="143" spans="1:12" ht="12.75">
      <c r="A143" s="2" t="s">
        <v>47</v>
      </c>
      <c r="B143" s="15">
        <v>43</v>
      </c>
      <c r="C143" s="15"/>
      <c r="D143" s="15">
        <v>11</v>
      </c>
      <c r="E143" s="43"/>
      <c r="F143" s="20">
        <v>48.75</v>
      </c>
      <c r="G143" s="43"/>
      <c r="H143" s="15">
        <v>0</v>
      </c>
      <c r="I143" s="15"/>
      <c r="J143" s="15">
        <v>0</v>
      </c>
      <c r="K143" s="43"/>
      <c r="L143" s="61">
        <v>0</v>
      </c>
    </row>
    <row r="144" spans="1:12" ht="12.75">
      <c r="A144" s="2" t="s">
        <v>196</v>
      </c>
      <c r="B144" s="15">
        <v>0</v>
      </c>
      <c r="C144" s="15"/>
      <c r="D144" s="15">
        <v>0</v>
      </c>
      <c r="E144" s="43"/>
      <c r="F144" s="20">
        <v>0</v>
      </c>
      <c r="G144" s="36"/>
      <c r="H144" s="15">
        <v>0</v>
      </c>
      <c r="I144" s="15"/>
      <c r="J144" s="15">
        <v>6</v>
      </c>
      <c r="K144" s="33"/>
      <c r="L144" s="61">
        <v>3.75</v>
      </c>
    </row>
    <row r="145" spans="1:12" ht="12.75">
      <c r="A145" s="2" t="s">
        <v>197</v>
      </c>
      <c r="B145" s="15">
        <v>0</v>
      </c>
      <c r="C145" s="15"/>
      <c r="D145" s="15">
        <v>0</v>
      </c>
      <c r="E145" s="43"/>
      <c r="F145" s="20">
        <v>0</v>
      </c>
      <c r="G145" s="36"/>
      <c r="H145" s="15">
        <v>2</v>
      </c>
      <c r="I145" s="15"/>
      <c r="J145" s="15">
        <v>48</v>
      </c>
      <c r="K145" s="33"/>
      <c r="L145" s="61">
        <v>27</v>
      </c>
    </row>
    <row r="146" spans="1:12" ht="12.75">
      <c r="A146" s="2" t="s">
        <v>198</v>
      </c>
      <c r="B146" s="15">
        <v>0</v>
      </c>
      <c r="C146" s="15"/>
      <c r="D146" s="15">
        <v>0</v>
      </c>
      <c r="E146" s="43"/>
      <c r="F146" s="20">
        <v>0</v>
      </c>
      <c r="G146" s="36"/>
      <c r="H146" s="15">
        <v>4</v>
      </c>
      <c r="I146" s="15"/>
      <c r="J146" s="15">
        <v>15</v>
      </c>
      <c r="K146" s="33"/>
      <c r="L146" s="61">
        <v>13.25</v>
      </c>
    </row>
    <row r="147" spans="1:12" ht="12.75">
      <c r="A147" s="2" t="s">
        <v>132</v>
      </c>
      <c r="B147" s="15">
        <v>0</v>
      </c>
      <c r="C147" s="15"/>
      <c r="D147" s="15">
        <v>0</v>
      </c>
      <c r="E147" s="43"/>
      <c r="F147" s="20">
        <v>0</v>
      </c>
      <c r="G147" s="36"/>
      <c r="H147" s="15">
        <v>1</v>
      </c>
      <c r="I147" s="15"/>
      <c r="J147" s="15">
        <v>1</v>
      </c>
      <c r="K147" s="33"/>
      <c r="L147" s="61">
        <v>1.5</v>
      </c>
    </row>
    <row r="148" spans="1:12" ht="12.75">
      <c r="A148" s="2" t="s">
        <v>199</v>
      </c>
      <c r="B148" s="15">
        <v>0</v>
      </c>
      <c r="C148" s="15"/>
      <c r="D148" s="15">
        <v>0</v>
      </c>
      <c r="E148" s="43"/>
      <c r="F148" s="20">
        <v>0</v>
      </c>
      <c r="G148" s="43"/>
      <c r="H148" s="15">
        <v>2</v>
      </c>
      <c r="I148" s="15"/>
      <c r="J148" s="15">
        <v>18</v>
      </c>
      <c r="K148" s="43"/>
      <c r="L148" s="61">
        <v>12.5</v>
      </c>
    </row>
    <row r="149" spans="1:12" ht="12.75">
      <c r="A149" s="2" t="s">
        <v>200</v>
      </c>
      <c r="B149" s="15">
        <v>0</v>
      </c>
      <c r="C149" s="15"/>
      <c r="D149" s="15">
        <v>0</v>
      </c>
      <c r="E149" s="43"/>
      <c r="F149" s="20">
        <v>0</v>
      </c>
      <c r="G149" s="43"/>
      <c r="H149" s="15">
        <v>0</v>
      </c>
      <c r="I149" s="15"/>
      <c r="J149" s="15">
        <v>1</v>
      </c>
      <c r="K149" s="43"/>
      <c r="L149" s="61">
        <v>0.5</v>
      </c>
    </row>
    <row r="150" spans="1:12" ht="12.75">
      <c r="A150" s="2" t="s">
        <v>201</v>
      </c>
      <c r="B150" s="15">
        <v>0</v>
      </c>
      <c r="C150" s="15"/>
      <c r="D150" s="15">
        <v>0</v>
      </c>
      <c r="E150" s="43"/>
      <c r="F150" s="20">
        <v>0</v>
      </c>
      <c r="G150" s="43"/>
      <c r="H150" s="15">
        <v>8</v>
      </c>
      <c r="I150" s="15"/>
      <c r="J150" s="15">
        <v>36</v>
      </c>
      <c r="K150" s="43"/>
      <c r="L150" s="61">
        <v>28.25</v>
      </c>
    </row>
    <row r="151" spans="1:12" ht="12.75">
      <c r="A151" s="2" t="s">
        <v>202</v>
      </c>
      <c r="B151" s="15">
        <v>0</v>
      </c>
      <c r="C151" s="15"/>
      <c r="D151" s="15">
        <v>0</v>
      </c>
      <c r="E151" s="43"/>
      <c r="F151" s="20">
        <v>0</v>
      </c>
      <c r="G151" s="43"/>
      <c r="H151" s="15">
        <v>1</v>
      </c>
      <c r="I151" s="15"/>
      <c r="J151" s="15">
        <v>41</v>
      </c>
      <c r="K151" s="43"/>
      <c r="L151" s="61">
        <v>22.75</v>
      </c>
    </row>
    <row r="152" spans="1:12" ht="12.75">
      <c r="A152" s="2" t="s">
        <v>203</v>
      </c>
      <c r="B152" s="15">
        <v>0</v>
      </c>
      <c r="C152" s="15"/>
      <c r="D152" s="15">
        <v>0</v>
      </c>
      <c r="E152" s="43"/>
      <c r="F152" s="20">
        <v>0</v>
      </c>
      <c r="G152" s="43"/>
      <c r="H152" s="15">
        <v>1</v>
      </c>
      <c r="I152" s="15"/>
      <c r="J152" s="15">
        <v>0</v>
      </c>
      <c r="K152" s="43"/>
      <c r="L152" s="61">
        <v>1</v>
      </c>
    </row>
    <row r="153" spans="1:14" ht="12.75">
      <c r="A153" s="1" t="s">
        <v>120</v>
      </c>
      <c r="B153" s="4">
        <f>SUM(B154:B157)</f>
        <v>0</v>
      </c>
      <c r="C153" s="53"/>
      <c r="D153" s="4">
        <f>SUM(D154:D157)</f>
        <v>0</v>
      </c>
      <c r="E153" s="38"/>
      <c r="F153" s="3">
        <f>SUM(F154:F157)</f>
        <v>0</v>
      </c>
      <c r="G153" s="38"/>
      <c r="H153" s="4">
        <f>SUM(H154:H157)</f>
        <v>101</v>
      </c>
      <c r="I153" s="53"/>
      <c r="J153" s="4">
        <f>SUM(J154:J157)</f>
        <v>107</v>
      </c>
      <c r="K153" s="38"/>
      <c r="L153" s="63">
        <f>SUM(L154:L157)</f>
        <v>167.75</v>
      </c>
      <c r="N153" s="20" t="s">
        <v>67</v>
      </c>
    </row>
    <row r="154" spans="1:12" ht="12.75">
      <c r="A154" s="2" t="s">
        <v>94</v>
      </c>
      <c r="B154" s="17">
        <v>0</v>
      </c>
      <c r="C154" s="52"/>
      <c r="D154" s="17">
        <v>0</v>
      </c>
      <c r="E154" s="41"/>
      <c r="F154" s="62">
        <v>0</v>
      </c>
      <c r="G154" s="41"/>
      <c r="H154" s="17">
        <v>20</v>
      </c>
      <c r="I154" s="52"/>
      <c r="J154" s="17">
        <v>13</v>
      </c>
      <c r="K154" s="41"/>
      <c r="L154" s="61">
        <v>27</v>
      </c>
    </row>
    <row r="155" spans="1:12" ht="12.75">
      <c r="A155" s="2" t="s">
        <v>49</v>
      </c>
      <c r="B155" s="17">
        <v>0</v>
      </c>
      <c r="C155" s="52"/>
      <c r="D155" s="17">
        <v>0</v>
      </c>
      <c r="E155" s="41"/>
      <c r="F155" s="62">
        <v>0</v>
      </c>
      <c r="G155" s="36"/>
      <c r="H155" s="17">
        <v>41</v>
      </c>
      <c r="I155" s="17"/>
      <c r="J155" s="17">
        <v>38</v>
      </c>
      <c r="K155" s="33"/>
      <c r="L155" s="61">
        <v>65.5</v>
      </c>
    </row>
    <row r="156" spans="1:18" ht="12.75">
      <c r="A156" s="2" t="s">
        <v>50</v>
      </c>
      <c r="B156" s="17">
        <v>0</v>
      </c>
      <c r="C156" s="52"/>
      <c r="D156" s="17">
        <v>0</v>
      </c>
      <c r="E156" s="41"/>
      <c r="F156" s="62">
        <v>0</v>
      </c>
      <c r="G156" s="36"/>
      <c r="H156" s="17">
        <v>40</v>
      </c>
      <c r="I156" s="17"/>
      <c r="J156" s="17">
        <v>51</v>
      </c>
      <c r="K156" s="33"/>
      <c r="L156" s="61">
        <v>73</v>
      </c>
      <c r="M156" s="8"/>
      <c r="N156" s="8"/>
      <c r="O156" s="8"/>
      <c r="P156" s="8"/>
      <c r="Q156" s="8"/>
      <c r="R156" s="8"/>
    </row>
    <row r="157" spans="1:18" ht="12.75">
      <c r="A157" s="2" t="s">
        <v>213</v>
      </c>
      <c r="B157" s="17">
        <v>0</v>
      </c>
      <c r="C157" s="52"/>
      <c r="D157" s="17">
        <v>0</v>
      </c>
      <c r="E157" s="41"/>
      <c r="F157" s="62">
        <v>0</v>
      </c>
      <c r="G157" s="36"/>
      <c r="H157" s="17">
        <v>0</v>
      </c>
      <c r="I157" s="17"/>
      <c r="J157" s="17">
        <v>5</v>
      </c>
      <c r="K157" s="33"/>
      <c r="L157" s="61">
        <v>2.25</v>
      </c>
      <c r="N157" s="8"/>
      <c r="O157" s="8"/>
      <c r="P157" s="8"/>
      <c r="Q157" s="8"/>
      <c r="R157" s="8"/>
    </row>
    <row r="158" spans="1:12" ht="12.75">
      <c r="A158" s="1" t="s">
        <v>101</v>
      </c>
      <c r="B158" s="50">
        <v>0</v>
      </c>
      <c r="C158" s="51"/>
      <c r="D158" s="50">
        <v>0</v>
      </c>
      <c r="E158" s="38"/>
      <c r="F158" s="63">
        <v>0</v>
      </c>
      <c r="G158" s="38"/>
      <c r="H158" s="50">
        <f>+H163+H159+H160+H161+H162</f>
        <v>48</v>
      </c>
      <c r="I158" s="51"/>
      <c r="J158" s="50">
        <f>+J163+J159+J160+J161+J162</f>
        <v>193</v>
      </c>
      <c r="K158" s="38"/>
      <c r="L158" s="63">
        <f>+L163+L159+L160+L161+L162</f>
        <v>162.5</v>
      </c>
    </row>
    <row r="159" spans="1:12" ht="12.75">
      <c r="A159" s="2" t="s">
        <v>88</v>
      </c>
      <c r="B159" s="15">
        <v>0</v>
      </c>
      <c r="C159" s="49"/>
      <c r="D159" s="15">
        <v>0</v>
      </c>
      <c r="E159" s="41"/>
      <c r="F159" s="20">
        <v>0</v>
      </c>
      <c r="G159" s="36"/>
      <c r="H159" s="15">
        <v>1</v>
      </c>
      <c r="I159" s="15"/>
      <c r="J159" s="15">
        <v>32</v>
      </c>
      <c r="K159" s="33"/>
      <c r="L159" s="61">
        <v>23.75</v>
      </c>
    </row>
    <row r="160" spans="1:19" ht="12.75">
      <c r="A160" s="2" t="s">
        <v>52</v>
      </c>
      <c r="B160" s="15">
        <v>0</v>
      </c>
      <c r="C160" s="49"/>
      <c r="D160" s="15">
        <v>0</v>
      </c>
      <c r="E160" s="41"/>
      <c r="F160" s="20">
        <v>0</v>
      </c>
      <c r="G160" s="36"/>
      <c r="H160" s="15">
        <v>5</v>
      </c>
      <c r="I160" s="15"/>
      <c r="J160" s="15">
        <v>62</v>
      </c>
      <c r="K160" s="33"/>
      <c r="L160" s="61">
        <v>43.75</v>
      </c>
      <c r="M160" s="8"/>
      <c r="N160" s="8"/>
      <c r="O160" s="8"/>
      <c r="P160" s="8"/>
      <c r="Q160" s="8"/>
      <c r="R160" s="8"/>
      <c r="S160" s="8"/>
    </row>
    <row r="161" spans="1:19" ht="12.75">
      <c r="A161" s="2" t="s">
        <v>170</v>
      </c>
      <c r="B161" s="15">
        <v>0</v>
      </c>
      <c r="C161" s="49"/>
      <c r="D161" s="15">
        <v>0</v>
      </c>
      <c r="E161" s="41"/>
      <c r="F161" s="20">
        <v>0</v>
      </c>
      <c r="G161" s="36"/>
      <c r="H161" s="15">
        <v>1</v>
      </c>
      <c r="I161" s="15"/>
      <c r="J161" s="15">
        <v>10</v>
      </c>
      <c r="K161" s="33"/>
      <c r="L161" s="61">
        <v>7.75</v>
      </c>
      <c r="M161" s="8"/>
      <c r="N161" s="8"/>
      <c r="O161" s="8"/>
      <c r="P161" s="8"/>
      <c r="Q161" s="8"/>
      <c r="R161" s="8"/>
      <c r="S161" s="8"/>
    </row>
    <row r="162" spans="1:19" ht="12.75">
      <c r="A162" s="2" t="s">
        <v>53</v>
      </c>
      <c r="B162" s="15">
        <v>0</v>
      </c>
      <c r="C162" s="49"/>
      <c r="D162" s="15">
        <v>0</v>
      </c>
      <c r="E162" s="41"/>
      <c r="F162" s="20">
        <v>0</v>
      </c>
      <c r="G162" s="36"/>
      <c r="H162" s="15">
        <v>41</v>
      </c>
      <c r="I162" s="15"/>
      <c r="J162" s="15">
        <v>82</v>
      </c>
      <c r="K162" s="33"/>
      <c r="L162" s="61">
        <v>83.75</v>
      </c>
      <c r="M162" s="8"/>
      <c r="N162" s="8"/>
      <c r="O162" s="8"/>
      <c r="P162" s="8"/>
      <c r="Q162" s="8"/>
      <c r="R162" s="8"/>
      <c r="S162" s="8"/>
    </row>
    <row r="163" spans="1:12" ht="12.75">
      <c r="A163" s="2" t="s">
        <v>214</v>
      </c>
      <c r="B163" s="15">
        <v>0</v>
      </c>
      <c r="C163" s="25"/>
      <c r="D163" s="15">
        <v>0</v>
      </c>
      <c r="E163" s="43"/>
      <c r="F163" s="20">
        <v>0</v>
      </c>
      <c r="G163" s="43"/>
      <c r="H163" s="15">
        <v>0</v>
      </c>
      <c r="J163" s="15">
        <v>7</v>
      </c>
      <c r="K163" s="43"/>
      <c r="L163" s="61">
        <v>3.5</v>
      </c>
    </row>
    <row r="164" spans="1:12" ht="12.75">
      <c r="A164" s="1" t="s">
        <v>54</v>
      </c>
      <c r="B164" s="4">
        <f>+B165+B167</f>
        <v>55</v>
      </c>
      <c r="C164" s="53"/>
      <c r="D164" s="4">
        <f>+D165+D167</f>
        <v>2</v>
      </c>
      <c r="E164" s="38"/>
      <c r="F164" s="3">
        <f>+F165+F167</f>
        <v>56.25</v>
      </c>
      <c r="G164" s="40"/>
      <c r="H164" s="4">
        <f>+H166+H167</f>
        <v>6</v>
      </c>
      <c r="I164" s="53"/>
      <c r="J164" s="4">
        <f>+J165+J166+J167</f>
        <v>79</v>
      </c>
      <c r="K164" s="38"/>
      <c r="L164" s="63">
        <f>+L166+L167</f>
        <v>57.5</v>
      </c>
    </row>
    <row r="165" spans="1:12" ht="12.75">
      <c r="A165" s="2" t="s">
        <v>149</v>
      </c>
      <c r="B165" s="17">
        <v>55</v>
      </c>
      <c r="C165" s="52"/>
      <c r="D165" s="17">
        <v>2</v>
      </c>
      <c r="E165" s="41"/>
      <c r="F165" s="62">
        <v>56.25</v>
      </c>
      <c r="G165" s="36"/>
      <c r="H165" s="17">
        <v>0</v>
      </c>
      <c r="I165" s="23"/>
      <c r="J165" s="17">
        <v>0</v>
      </c>
      <c r="K165" s="43"/>
      <c r="L165" s="20">
        <v>0</v>
      </c>
    </row>
    <row r="166" spans="1:27" ht="12.75">
      <c r="A166" s="2" t="s">
        <v>90</v>
      </c>
      <c r="B166" s="17">
        <v>0</v>
      </c>
      <c r="C166" s="23"/>
      <c r="D166" s="17">
        <v>0</v>
      </c>
      <c r="E166" s="43"/>
      <c r="F166" s="62">
        <v>0</v>
      </c>
      <c r="G166" s="36"/>
      <c r="H166" s="17">
        <v>3</v>
      </c>
      <c r="I166" s="17"/>
      <c r="J166" s="17">
        <v>35</v>
      </c>
      <c r="K166" s="33"/>
      <c r="L166" s="61">
        <v>27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2.75">
      <c r="A167" s="2" t="s">
        <v>152</v>
      </c>
      <c r="B167" s="17">
        <v>0</v>
      </c>
      <c r="C167" s="52"/>
      <c r="D167" s="17">
        <v>0</v>
      </c>
      <c r="E167" s="41"/>
      <c r="F167" s="62">
        <v>0</v>
      </c>
      <c r="G167" s="36"/>
      <c r="H167" s="17">
        <v>3</v>
      </c>
      <c r="I167" s="17"/>
      <c r="J167" s="17">
        <v>44</v>
      </c>
      <c r="K167" s="33"/>
      <c r="L167" s="61">
        <v>30.5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12" ht="12.75">
      <c r="A168" s="1" t="s">
        <v>55</v>
      </c>
      <c r="B168" s="50">
        <f>B170+B169</f>
        <v>429</v>
      </c>
      <c r="C168" s="51"/>
      <c r="D168" s="50">
        <f>D170+D169</f>
        <v>41</v>
      </c>
      <c r="E168" s="38"/>
      <c r="F168" s="63">
        <f>F170+F169</f>
        <v>454.25</v>
      </c>
      <c r="G168" s="38"/>
      <c r="H168" s="50">
        <f>H170+H169</f>
        <v>4</v>
      </c>
      <c r="I168" s="51"/>
      <c r="J168" s="50">
        <f>J170+J169</f>
        <v>108</v>
      </c>
      <c r="K168" s="38"/>
      <c r="L168" s="63">
        <f>L170+L169</f>
        <v>60</v>
      </c>
    </row>
    <row r="169" spans="1:19" ht="12.75">
      <c r="A169" s="2" t="s">
        <v>56</v>
      </c>
      <c r="B169" s="15">
        <v>429</v>
      </c>
      <c r="C169" s="49"/>
      <c r="D169" s="15">
        <v>41</v>
      </c>
      <c r="E169" s="41"/>
      <c r="F169" s="20">
        <v>454.25</v>
      </c>
      <c r="G169" s="36"/>
      <c r="H169" s="15">
        <v>1</v>
      </c>
      <c r="I169" s="15"/>
      <c r="J169" s="15">
        <v>35</v>
      </c>
      <c r="K169" s="33"/>
      <c r="L169" s="61">
        <v>16.5</v>
      </c>
      <c r="M169" s="8"/>
      <c r="N169" s="8"/>
      <c r="O169" s="8"/>
      <c r="P169" s="8"/>
      <c r="Q169" s="8"/>
      <c r="R169" s="8"/>
      <c r="S169" s="8"/>
    </row>
    <row r="170" spans="1:19" ht="12.75">
      <c r="A170" s="2" t="s">
        <v>97</v>
      </c>
      <c r="B170" s="15">
        <v>0</v>
      </c>
      <c r="C170" s="49"/>
      <c r="D170" s="15">
        <v>0</v>
      </c>
      <c r="E170" s="41"/>
      <c r="F170" s="20">
        <v>0</v>
      </c>
      <c r="G170" s="36"/>
      <c r="H170" s="15">
        <v>3</v>
      </c>
      <c r="I170" s="15"/>
      <c r="J170" s="15">
        <v>73</v>
      </c>
      <c r="K170" s="33"/>
      <c r="L170" s="61">
        <v>43.5</v>
      </c>
      <c r="M170" s="8"/>
      <c r="N170" s="8"/>
      <c r="O170" s="8"/>
      <c r="P170" s="8"/>
      <c r="Q170" s="8"/>
      <c r="R170" s="8"/>
      <c r="S170" s="8"/>
    </row>
    <row r="171" spans="1:12" ht="12.75">
      <c r="A171" s="1" t="s">
        <v>121</v>
      </c>
      <c r="B171" s="4">
        <f>SUM(B172:B178)</f>
        <v>147</v>
      </c>
      <c r="C171" s="53"/>
      <c r="D171" s="4">
        <f>SUM(D172:D178)</f>
        <v>57</v>
      </c>
      <c r="E171" s="38"/>
      <c r="F171" s="3">
        <f>SUM(F172:F178)</f>
        <v>176</v>
      </c>
      <c r="G171" s="38"/>
      <c r="H171" s="4">
        <f>SUM(H172:H178)</f>
        <v>17</v>
      </c>
      <c r="I171" s="53"/>
      <c r="J171" s="4">
        <f>SUM(J172:J178)</f>
        <v>97</v>
      </c>
      <c r="K171" s="38"/>
      <c r="L171" s="63">
        <f>SUM(L172:L178)</f>
        <v>75.5</v>
      </c>
    </row>
    <row r="172" spans="1:12" ht="12.75">
      <c r="A172" s="2" t="s">
        <v>48</v>
      </c>
      <c r="B172" s="17">
        <v>96</v>
      </c>
      <c r="C172" s="52"/>
      <c r="D172" s="17">
        <v>52</v>
      </c>
      <c r="E172" s="41"/>
      <c r="F172" s="62">
        <v>121.5</v>
      </c>
      <c r="G172" s="41"/>
      <c r="H172" s="17">
        <v>0</v>
      </c>
      <c r="I172" s="52"/>
      <c r="J172" s="17">
        <v>0</v>
      </c>
      <c r="K172" s="41"/>
      <c r="L172" s="61">
        <v>0</v>
      </c>
    </row>
    <row r="173" spans="1:12" ht="12.75">
      <c r="A173" s="2" t="s">
        <v>84</v>
      </c>
      <c r="B173" s="17">
        <v>0</v>
      </c>
      <c r="C173" s="52"/>
      <c r="D173" s="17">
        <v>0</v>
      </c>
      <c r="E173" s="41"/>
      <c r="F173" s="62">
        <v>0</v>
      </c>
      <c r="G173" s="41"/>
      <c r="H173" s="17">
        <v>3</v>
      </c>
      <c r="I173" s="52"/>
      <c r="J173" s="17">
        <v>44</v>
      </c>
      <c r="K173" s="41"/>
      <c r="L173" s="61">
        <v>29.5</v>
      </c>
    </row>
    <row r="174" spans="1:18" ht="12.75">
      <c r="A174" s="2" t="s">
        <v>51</v>
      </c>
      <c r="B174" s="17">
        <v>51</v>
      </c>
      <c r="C174" s="52"/>
      <c r="D174" s="17">
        <v>5</v>
      </c>
      <c r="E174" s="41"/>
      <c r="F174" s="62">
        <v>54.5</v>
      </c>
      <c r="G174" s="36"/>
      <c r="H174" s="17">
        <v>13</v>
      </c>
      <c r="I174" s="52"/>
      <c r="J174" s="17">
        <v>42</v>
      </c>
      <c r="K174" s="41"/>
      <c r="L174" s="61">
        <v>38.25</v>
      </c>
      <c r="M174" s="8"/>
      <c r="N174" s="8"/>
      <c r="O174" s="8"/>
      <c r="P174" s="8"/>
      <c r="Q174" s="8"/>
      <c r="R174" s="8"/>
    </row>
    <row r="175" spans="1:18" ht="12.75">
      <c r="A175" s="2" t="s">
        <v>215</v>
      </c>
      <c r="B175" s="17">
        <v>0</v>
      </c>
      <c r="C175" s="52"/>
      <c r="D175" s="17">
        <v>0</v>
      </c>
      <c r="E175" s="41"/>
      <c r="F175" s="62">
        <v>0</v>
      </c>
      <c r="G175" s="36"/>
      <c r="H175" s="17">
        <v>1</v>
      </c>
      <c r="I175" s="17"/>
      <c r="J175" s="17">
        <v>4</v>
      </c>
      <c r="K175" s="33"/>
      <c r="L175" s="61">
        <v>3.5</v>
      </c>
      <c r="N175" s="8"/>
      <c r="O175" s="8"/>
      <c r="P175" s="8"/>
      <c r="Q175" s="8"/>
      <c r="R175" s="8"/>
    </row>
    <row r="176" spans="1:32" ht="12.75">
      <c r="A176" s="2" t="s">
        <v>216</v>
      </c>
      <c r="B176" s="17">
        <v>0</v>
      </c>
      <c r="C176" s="52"/>
      <c r="D176" s="17">
        <v>0</v>
      </c>
      <c r="E176" s="41"/>
      <c r="F176" s="62">
        <v>0</v>
      </c>
      <c r="G176" s="36"/>
      <c r="H176" s="17">
        <v>0</v>
      </c>
      <c r="I176" s="52"/>
      <c r="J176" s="17">
        <v>4</v>
      </c>
      <c r="K176" s="41"/>
      <c r="L176" s="61">
        <v>2.5</v>
      </c>
      <c r="M176" s="19"/>
      <c r="N176" s="19"/>
      <c r="O176" s="19"/>
      <c r="P176" s="19"/>
      <c r="Q176" s="19"/>
      <c r="R176" s="19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ht="12.75">
      <c r="A177" s="2" t="s">
        <v>217</v>
      </c>
      <c r="B177" s="17">
        <v>0</v>
      </c>
      <c r="C177" s="52"/>
      <c r="D177" s="17">
        <v>0</v>
      </c>
      <c r="E177" s="41"/>
      <c r="F177" s="62">
        <v>0</v>
      </c>
      <c r="G177" s="36"/>
      <c r="H177" s="17">
        <v>0</v>
      </c>
      <c r="I177" s="52"/>
      <c r="J177" s="17">
        <v>1</v>
      </c>
      <c r="K177" s="41"/>
      <c r="L177" s="61">
        <v>0.5</v>
      </c>
      <c r="M177" s="19"/>
      <c r="N177" s="19"/>
      <c r="O177" s="19"/>
      <c r="P177" s="19"/>
      <c r="Q177" s="19"/>
      <c r="R177" s="19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18" ht="12.75">
      <c r="A178" s="2" t="s">
        <v>153</v>
      </c>
      <c r="B178" s="17">
        <v>0</v>
      </c>
      <c r="C178" s="52"/>
      <c r="D178" s="17">
        <v>0</v>
      </c>
      <c r="E178" s="41"/>
      <c r="F178" s="62">
        <v>0</v>
      </c>
      <c r="G178" s="36"/>
      <c r="H178" s="17">
        <v>0</v>
      </c>
      <c r="I178" s="52"/>
      <c r="J178" s="17">
        <v>2</v>
      </c>
      <c r="K178" s="41"/>
      <c r="L178" s="61">
        <v>1.25</v>
      </c>
      <c r="M178" s="8"/>
      <c r="N178" s="8"/>
      <c r="O178" s="8"/>
      <c r="P178" s="8"/>
      <c r="Q178" s="8"/>
      <c r="R178" s="8"/>
    </row>
    <row r="179" spans="2:19" ht="12.75">
      <c r="B179" s="37"/>
      <c r="C179" s="47"/>
      <c r="D179" s="37"/>
      <c r="E179" s="47"/>
      <c r="F179" s="39"/>
      <c r="G179" s="40"/>
      <c r="H179" s="37"/>
      <c r="I179" s="37"/>
      <c r="J179" s="37"/>
      <c r="K179" s="37"/>
      <c r="L179" s="42"/>
      <c r="M179" s="8"/>
      <c r="N179" s="8"/>
      <c r="O179" s="8"/>
      <c r="P179" s="8"/>
      <c r="Q179" s="8"/>
      <c r="R179" s="8"/>
      <c r="S179" s="8"/>
    </row>
    <row r="180" spans="2:12" ht="12.75">
      <c r="B180" s="33"/>
      <c r="C180" s="43"/>
      <c r="D180" s="33"/>
      <c r="E180" s="43"/>
      <c r="F180" s="35"/>
      <c r="G180" s="36"/>
      <c r="H180" s="43"/>
      <c r="I180" s="43"/>
      <c r="J180" s="31"/>
      <c r="K180" s="43"/>
      <c r="L180" s="34"/>
    </row>
    <row r="181" spans="1:18" ht="12.75">
      <c r="A181" s="14" t="s">
        <v>57</v>
      </c>
      <c r="B181" s="48">
        <f>+B183+B184+B187+B190+B191+B198</f>
        <v>1869</v>
      </c>
      <c r="C181" s="48"/>
      <c r="D181" s="48">
        <f>+D183+D184+D187+D190+D191+D198</f>
        <v>332</v>
      </c>
      <c r="E181" s="31"/>
      <c r="F181" s="60">
        <f>+F183+F184+F187+F190+F191+F198</f>
        <v>2028</v>
      </c>
      <c r="G181" s="44"/>
      <c r="H181" s="48">
        <f>+H183+H184+H187+H190+H191+H198</f>
        <v>193</v>
      </c>
      <c r="I181" s="48"/>
      <c r="J181" s="48">
        <f>+J183+J184+J187+J190+J191+J198</f>
        <v>149</v>
      </c>
      <c r="K181" s="31"/>
      <c r="L181" s="60">
        <f>+L183+L184+L187+L190+L191+L198</f>
        <v>262</v>
      </c>
      <c r="M181" s="8"/>
      <c r="N181" s="14"/>
      <c r="O181" s="14"/>
      <c r="P181" s="14"/>
      <c r="Q181" s="14"/>
      <c r="R181" s="14"/>
    </row>
    <row r="182" spans="1:12" ht="12.75">
      <c r="A182" s="2" t="s">
        <v>58</v>
      </c>
      <c r="B182" s="15"/>
      <c r="C182" s="25"/>
      <c r="D182" s="15"/>
      <c r="E182" s="43"/>
      <c r="F182" s="20"/>
      <c r="G182" s="36"/>
      <c r="H182" s="15"/>
      <c r="J182" s="15"/>
      <c r="K182" s="43"/>
      <c r="L182" s="34"/>
    </row>
    <row r="183" spans="1:12" ht="12.75">
      <c r="A183" s="2" t="s">
        <v>164</v>
      </c>
      <c r="B183" s="15">
        <v>85</v>
      </c>
      <c r="C183" s="15"/>
      <c r="D183" s="15">
        <v>5</v>
      </c>
      <c r="E183" s="33"/>
      <c r="F183" s="20">
        <v>87.75</v>
      </c>
      <c r="G183" s="36"/>
      <c r="H183" s="15">
        <v>2</v>
      </c>
      <c r="I183" s="15"/>
      <c r="J183" s="15">
        <v>3</v>
      </c>
      <c r="K183" s="33"/>
      <c r="L183" s="61">
        <v>3.5</v>
      </c>
    </row>
    <row r="184" spans="1:12" ht="12.75">
      <c r="A184" s="1" t="s">
        <v>224</v>
      </c>
      <c r="B184" s="4">
        <f>+SUM(B185:B186)</f>
        <v>299</v>
      </c>
      <c r="C184" s="4"/>
      <c r="D184" s="4">
        <f>+SUM(D185:D186)</f>
        <v>22</v>
      </c>
      <c r="E184" s="37"/>
      <c r="F184" s="3">
        <f>+SUM(F185:F186)</f>
        <v>311.75</v>
      </c>
      <c r="G184" s="40"/>
      <c r="H184" s="4">
        <f>+H185+H186</f>
        <v>36</v>
      </c>
      <c r="I184" s="4"/>
      <c r="J184" s="4">
        <f>+J185+J186</f>
        <v>39</v>
      </c>
      <c r="K184" s="37"/>
      <c r="L184" s="63">
        <f>+L185+L186</f>
        <v>55.5</v>
      </c>
    </row>
    <row r="185" spans="1:12" ht="12.75">
      <c r="A185" s="2" t="s">
        <v>126</v>
      </c>
      <c r="B185" s="17">
        <v>299</v>
      </c>
      <c r="C185" s="17"/>
      <c r="D185" s="17">
        <v>22</v>
      </c>
      <c r="E185" s="33"/>
      <c r="F185" s="62">
        <v>311.75</v>
      </c>
      <c r="G185" s="36"/>
      <c r="H185" s="17">
        <v>18</v>
      </c>
      <c r="I185" s="17"/>
      <c r="J185" s="17">
        <v>30</v>
      </c>
      <c r="K185" s="33"/>
      <c r="L185" s="61">
        <v>32.5</v>
      </c>
    </row>
    <row r="186" spans="1:12" ht="12.75">
      <c r="A186" s="2" t="s">
        <v>127</v>
      </c>
      <c r="B186" s="17">
        <v>0</v>
      </c>
      <c r="C186" s="23"/>
      <c r="D186" s="17">
        <v>0</v>
      </c>
      <c r="E186" s="43"/>
      <c r="F186" s="62">
        <v>0</v>
      </c>
      <c r="G186" s="43"/>
      <c r="H186" s="23">
        <v>18</v>
      </c>
      <c r="I186" s="23"/>
      <c r="J186" s="23">
        <v>9</v>
      </c>
      <c r="K186" s="43"/>
      <c r="L186" s="61">
        <v>23</v>
      </c>
    </row>
    <row r="187" spans="1:12" ht="12.75">
      <c r="A187" s="1" t="s">
        <v>81</v>
      </c>
      <c r="B187" s="50">
        <f>+B188+B189</f>
        <v>340</v>
      </c>
      <c r="C187" s="50"/>
      <c r="D187" s="50">
        <f>+D188+D189</f>
        <v>59</v>
      </c>
      <c r="E187" s="37"/>
      <c r="F187" s="63">
        <f>+F188+F189</f>
        <v>365</v>
      </c>
      <c r="G187" s="40"/>
      <c r="H187" s="50">
        <f>+H188+H189</f>
        <v>110</v>
      </c>
      <c r="I187" s="50"/>
      <c r="J187" s="50">
        <f>+J188+J189</f>
        <v>49</v>
      </c>
      <c r="K187" s="37"/>
      <c r="L187" s="3">
        <f>+L188+L189</f>
        <v>129.5</v>
      </c>
    </row>
    <row r="188" spans="1:21" ht="12.75">
      <c r="A188" s="2" t="s">
        <v>79</v>
      </c>
      <c r="B188" s="15">
        <v>149</v>
      </c>
      <c r="C188" s="49"/>
      <c r="D188" s="15">
        <v>17</v>
      </c>
      <c r="E188" s="41"/>
      <c r="F188" s="20">
        <v>157.25</v>
      </c>
      <c r="G188" s="36"/>
      <c r="H188" s="15">
        <v>0</v>
      </c>
      <c r="I188" s="15"/>
      <c r="J188" s="15">
        <v>0</v>
      </c>
      <c r="K188" s="33"/>
      <c r="L188" s="16">
        <v>0</v>
      </c>
      <c r="M188" s="14"/>
      <c r="N188" s="8"/>
      <c r="O188" s="8"/>
      <c r="P188" s="8"/>
      <c r="Q188" s="8"/>
      <c r="R188" s="8"/>
      <c r="S188" s="8"/>
      <c r="T188" s="8"/>
      <c r="U188" s="8"/>
    </row>
    <row r="189" spans="1:21" ht="12.75">
      <c r="A189" s="2" t="s">
        <v>80</v>
      </c>
      <c r="B189" s="15">
        <v>191</v>
      </c>
      <c r="C189" s="49"/>
      <c r="D189" s="15">
        <v>42</v>
      </c>
      <c r="E189" s="41"/>
      <c r="F189" s="20">
        <v>207.75</v>
      </c>
      <c r="G189" s="36"/>
      <c r="H189" s="15">
        <v>110</v>
      </c>
      <c r="I189" s="15"/>
      <c r="J189" s="15">
        <v>49</v>
      </c>
      <c r="K189" s="33"/>
      <c r="L189" s="16">
        <v>129.5</v>
      </c>
      <c r="M189" s="14"/>
      <c r="N189" s="8"/>
      <c r="O189" s="8"/>
      <c r="P189" s="8"/>
      <c r="Q189" s="8"/>
      <c r="R189" s="8"/>
      <c r="S189" s="8"/>
      <c r="T189" s="8"/>
      <c r="U189" s="8"/>
    </row>
    <row r="190" spans="1:21" ht="12.75">
      <c r="A190" s="2" t="s">
        <v>89</v>
      </c>
      <c r="B190" s="15">
        <v>0</v>
      </c>
      <c r="C190" s="49"/>
      <c r="D190" s="15">
        <v>0</v>
      </c>
      <c r="E190" s="41"/>
      <c r="F190" s="20">
        <v>0</v>
      </c>
      <c r="G190" s="36"/>
      <c r="H190" s="15">
        <v>7</v>
      </c>
      <c r="I190" s="15"/>
      <c r="J190" s="15">
        <v>16</v>
      </c>
      <c r="K190" s="33"/>
      <c r="L190" s="16">
        <v>17.25</v>
      </c>
      <c r="M190" s="14"/>
      <c r="N190" s="8"/>
      <c r="O190" s="8"/>
      <c r="P190" s="8"/>
      <c r="Q190" s="8"/>
      <c r="R190" s="8"/>
      <c r="S190" s="8"/>
      <c r="T190" s="8"/>
      <c r="U190" s="8"/>
    </row>
    <row r="191" spans="1:12" ht="12.75">
      <c r="A191" s="1" t="s">
        <v>60</v>
      </c>
      <c r="B191" s="54">
        <f>+SUM(B192:B197)</f>
        <v>495</v>
      </c>
      <c r="C191" s="53"/>
      <c r="D191" s="54">
        <f>+SUM(D192:D197)</f>
        <v>198</v>
      </c>
      <c r="E191" s="38"/>
      <c r="F191" s="64">
        <f>+SUM(F192:F197)</f>
        <v>587.5</v>
      </c>
      <c r="G191" s="40"/>
      <c r="H191" s="4">
        <v>0</v>
      </c>
      <c r="I191" s="53"/>
      <c r="J191" s="4">
        <v>0</v>
      </c>
      <c r="K191" s="38"/>
      <c r="L191" s="66">
        <v>0</v>
      </c>
    </row>
    <row r="192" spans="1:21" ht="12.75">
      <c r="A192" s="2" t="s">
        <v>154</v>
      </c>
      <c r="B192" s="17">
        <v>104</v>
      </c>
      <c r="C192" s="52"/>
      <c r="D192" s="17">
        <v>27</v>
      </c>
      <c r="E192" s="41"/>
      <c r="F192" s="62">
        <v>117.5</v>
      </c>
      <c r="G192" s="36"/>
      <c r="H192" s="17">
        <v>0</v>
      </c>
      <c r="I192" s="17"/>
      <c r="J192" s="17">
        <v>0</v>
      </c>
      <c r="K192" s="33"/>
      <c r="L192" s="61">
        <v>0</v>
      </c>
      <c r="M192" s="14"/>
      <c r="N192" s="8"/>
      <c r="O192" s="8"/>
      <c r="P192" s="8"/>
      <c r="Q192" s="8"/>
      <c r="R192" s="8"/>
      <c r="S192" s="8"/>
      <c r="T192" s="8"/>
      <c r="U192" s="8"/>
    </row>
    <row r="193" spans="1:21" ht="12.75">
      <c r="A193" s="2" t="s">
        <v>162</v>
      </c>
      <c r="B193" s="17">
        <v>56</v>
      </c>
      <c r="C193" s="52"/>
      <c r="D193" s="17">
        <v>4</v>
      </c>
      <c r="E193" s="41"/>
      <c r="F193" s="62">
        <v>57.75</v>
      </c>
      <c r="G193" s="36"/>
      <c r="H193" s="17">
        <v>0</v>
      </c>
      <c r="I193" s="17"/>
      <c r="J193" s="17">
        <v>0</v>
      </c>
      <c r="K193" s="33"/>
      <c r="L193" s="61">
        <v>0</v>
      </c>
      <c r="M193" s="14"/>
      <c r="N193" s="8"/>
      <c r="O193" s="8"/>
      <c r="P193" s="8"/>
      <c r="Q193" s="8"/>
      <c r="R193" s="8"/>
      <c r="S193" s="8"/>
      <c r="T193" s="8"/>
      <c r="U193" s="8"/>
    </row>
    <row r="194" spans="1:21" ht="12.75">
      <c r="A194" s="2" t="s">
        <v>155</v>
      </c>
      <c r="B194" s="17">
        <v>96</v>
      </c>
      <c r="C194" s="52"/>
      <c r="D194" s="17">
        <v>79</v>
      </c>
      <c r="E194" s="41"/>
      <c r="F194" s="62">
        <v>132.75</v>
      </c>
      <c r="G194" s="36"/>
      <c r="H194" s="17">
        <v>0</v>
      </c>
      <c r="I194" s="17"/>
      <c r="J194" s="17">
        <v>0</v>
      </c>
      <c r="K194" s="33"/>
      <c r="L194" s="61">
        <v>0</v>
      </c>
      <c r="M194" s="14"/>
      <c r="N194" s="8"/>
      <c r="O194" s="8"/>
      <c r="P194" s="8"/>
      <c r="Q194" s="8"/>
      <c r="R194" s="8"/>
      <c r="S194" s="8"/>
      <c r="T194" s="8"/>
      <c r="U194" s="8"/>
    </row>
    <row r="195" spans="1:21" ht="12.75">
      <c r="A195" s="2" t="s">
        <v>156</v>
      </c>
      <c r="B195" s="17">
        <v>70</v>
      </c>
      <c r="C195" s="52"/>
      <c r="D195" s="17">
        <v>58</v>
      </c>
      <c r="E195" s="41"/>
      <c r="F195" s="62">
        <v>95.75</v>
      </c>
      <c r="G195" s="36"/>
      <c r="H195" s="17">
        <v>0</v>
      </c>
      <c r="I195" s="17"/>
      <c r="J195" s="17">
        <v>0</v>
      </c>
      <c r="K195" s="33"/>
      <c r="L195" s="61">
        <v>0</v>
      </c>
      <c r="M195" s="14"/>
      <c r="N195" s="8"/>
      <c r="O195" s="8"/>
      <c r="P195" s="8"/>
      <c r="Q195" s="8"/>
      <c r="R195" s="8"/>
      <c r="S195" s="8"/>
      <c r="T195" s="8"/>
      <c r="U195" s="8"/>
    </row>
    <row r="196" spans="1:21" ht="12.75">
      <c r="A196" s="2" t="s">
        <v>157</v>
      </c>
      <c r="B196" s="17">
        <v>162</v>
      </c>
      <c r="C196" s="52"/>
      <c r="D196" s="17">
        <v>29</v>
      </c>
      <c r="E196" s="41"/>
      <c r="F196" s="62">
        <v>176.5</v>
      </c>
      <c r="G196" s="36"/>
      <c r="H196" s="17">
        <v>0</v>
      </c>
      <c r="I196" s="17"/>
      <c r="J196" s="17">
        <v>0</v>
      </c>
      <c r="K196" s="33"/>
      <c r="L196" s="61">
        <v>0</v>
      </c>
      <c r="M196" s="14"/>
      <c r="N196" s="8"/>
      <c r="O196" s="8"/>
      <c r="P196" s="8"/>
      <c r="Q196" s="8"/>
      <c r="R196" s="8"/>
      <c r="S196" s="8"/>
      <c r="T196" s="8"/>
      <c r="U196" s="8"/>
    </row>
    <row r="197" spans="1:12" ht="12.75">
      <c r="A197" s="2" t="s">
        <v>163</v>
      </c>
      <c r="B197" s="17">
        <v>7</v>
      </c>
      <c r="C197" s="17"/>
      <c r="D197" s="17">
        <v>1</v>
      </c>
      <c r="E197" s="33"/>
      <c r="F197" s="62">
        <v>7.25</v>
      </c>
      <c r="G197" s="36"/>
      <c r="H197" s="17">
        <v>0</v>
      </c>
      <c r="I197" s="17"/>
      <c r="J197" s="17">
        <v>0</v>
      </c>
      <c r="K197" s="33"/>
      <c r="L197" s="61">
        <v>0</v>
      </c>
    </row>
    <row r="198" spans="1:12" ht="12.75">
      <c r="A198" s="2" t="s">
        <v>158</v>
      </c>
      <c r="B198" s="17">
        <v>650</v>
      </c>
      <c r="C198" s="23"/>
      <c r="D198" s="17">
        <v>48</v>
      </c>
      <c r="E198" s="43"/>
      <c r="F198" s="62">
        <v>676</v>
      </c>
      <c r="G198" s="36"/>
      <c r="H198" s="15">
        <v>38</v>
      </c>
      <c r="I198" s="15"/>
      <c r="J198" s="15">
        <v>42</v>
      </c>
      <c r="K198" s="33"/>
      <c r="L198" s="61">
        <v>56.25</v>
      </c>
    </row>
    <row r="199" spans="2:12" ht="12.75">
      <c r="B199" s="33"/>
      <c r="C199" s="43"/>
      <c r="D199" s="33"/>
      <c r="E199" s="43"/>
      <c r="F199" s="35"/>
      <c r="G199" s="36"/>
      <c r="H199" s="33"/>
      <c r="I199" s="33"/>
      <c r="J199" s="33"/>
      <c r="K199" s="33"/>
      <c r="L199" s="34"/>
    </row>
    <row r="200" spans="2:12" s="22" customFormat="1" ht="12.75">
      <c r="B200" s="33"/>
      <c r="C200" s="41"/>
      <c r="D200" s="33"/>
      <c r="E200" s="41"/>
      <c r="F200" s="35"/>
      <c r="G200" s="36"/>
      <c r="H200" s="33"/>
      <c r="I200" s="41"/>
      <c r="J200" s="33"/>
      <c r="K200" s="41"/>
      <c r="L200" s="34"/>
    </row>
    <row r="201" spans="1:18" ht="12.75">
      <c r="A201" s="14" t="s">
        <v>95</v>
      </c>
      <c r="B201" s="48">
        <f>+B204+B205+B212+B216+B219</f>
        <v>1409</v>
      </c>
      <c r="C201" s="48"/>
      <c r="D201" s="48">
        <f>+D204+D205+D212+D216+D219</f>
        <v>316</v>
      </c>
      <c r="E201" s="31"/>
      <c r="F201" s="60">
        <f>+F204+F205+F212+F216+F219</f>
        <v>1579.75</v>
      </c>
      <c r="G201" s="44"/>
      <c r="H201" s="48">
        <f>+H204+H203+H205+H212+H216+H219</f>
        <v>241</v>
      </c>
      <c r="I201" s="31"/>
      <c r="J201" s="48">
        <f>+J204+J203+J205+J212+J216+J219</f>
        <v>204</v>
      </c>
      <c r="K201" s="31"/>
      <c r="L201" s="60">
        <f>+L204+L203+L205+L212+L216+L219</f>
        <v>373</v>
      </c>
      <c r="M201" s="8"/>
      <c r="N201" s="14"/>
      <c r="O201" s="14"/>
      <c r="P201" s="14"/>
      <c r="Q201" s="14"/>
      <c r="R201" s="14"/>
    </row>
    <row r="202" spans="2:12" ht="12.75">
      <c r="B202" s="15"/>
      <c r="C202" s="25"/>
      <c r="D202" s="15"/>
      <c r="E202" s="43"/>
      <c r="F202" s="20"/>
      <c r="G202" s="36"/>
      <c r="H202" s="33"/>
      <c r="I202" s="43"/>
      <c r="J202" s="33"/>
      <c r="K202" s="43"/>
      <c r="L202" s="34"/>
    </row>
    <row r="203" spans="1:12" s="25" customFormat="1" ht="12.75">
      <c r="A203" s="25" t="s">
        <v>99</v>
      </c>
      <c r="B203" s="15">
        <v>0</v>
      </c>
      <c r="D203" s="15">
        <v>0</v>
      </c>
      <c r="F203" s="20">
        <v>0</v>
      </c>
      <c r="G203" s="61"/>
      <c r="H203" s="15">
        <v>47</v>
      </c>
      <c r="J203" s="15">
        <v>17</v>
      </c>
      <c r="L203" s="61">
        <v>58.75</v>
      </c>
    </row>
    <row r="204" spans="1:12" ht="12.75">
      <c r="A204" s="2" t="s">
        <v>134</v>
      </c>
      <c r="B204" s="15">
        <v>0</v>
      </c>
      <c r="C204" s="25"/>
      <c r="D204" s="15">
        <v>0</v>
      </c>
      <c r="E204" s="43"/>
      <c r="F204" s="20">
        <v>0</v>
      </c>
      <c r="G204" s="34"/>
      <c r="H204" s="15">
        <v>12</v>
      </c>
      <c r="J204" s="15">
        <v>7</v>
      </c>
      <c r="K204" s="43"/>
      <c r="L204" s="61">
        <v>17.25</v>
      </c>
    </row>
    <row r="205" spans="1:12" s="22" customFormat="1" ht="12.75">
      <c r="A205" s="1" t="s">
        <v>98</v>
      </c>
      <c r="B205" s="56">
        <f>+SUM(B206:B211)</f>
        <v>355</v>
      </c>
      <c r="C205" s="57"/>
      <c r="D205" s="56">
        <f>+SUM(D206:D211)</f>
        <v>58</v>
      </c>
      <c r="E205" s="47"/>
      <c r="F205" s="65">
        <f>+SUM(F206:F211)</f>
        <v>387.75</v>
      </c>
      <c r="G205" s="42"/>
      <c r="H205" s="56">
        <f>+SUM(H206:H211)</f>
        <v>14</v>
      </c>
      <c r="I205" s="56">
        <f>+SUM(I206:I210)</f>
        <v>0</v>
      </c>
      <c r="J205" s="56">
        <f>+SUM(J206:J211)</f>
        <v>14</v>
      </c>
      <c r="K205" s="38"/>
      <c r="L205" s="65">
        <f>+SUM(L206:L211)</f>
        <v>22.25</v>
      </c>
    </row>
    <row r="206" spans="1:12" ht="12.75">
      <c r="A206" s="2" t="s">
        <v>96</v>
      </c>
      <c r="B206" s="15">
        <v>33</v>
      </c>
      <c r="C206" s="49"/>
      <c r="D206" s="15">
        <v>1</v>
      </c>
      <c r="E206" s="41"/>
      <c r="F206" s="20">
        <v>33.25</v>
      </c>
      <c r="G206" s="34"/>
      <c r="H206" s="15">
        <v>0</v>
      </c>
      <c r="I206" s="49"/>
      <c r="J206" s="15">
        <v>0</v>
      </c>
      <c r="K206" s="41"/>
      <c r="L206" s="61">
        <v>0</v>
      </c>
    </row>
    <row r="207" spans="1:12" ht="12.75">
      <c r="A207" s="2" t="s">
        <v>133</v>
      </c>
      <c r="B207" s="15">
        <v>0</v>
      </c>
      <c r="C207" s="49"/>
      <c r="D207" s="15">
        <v>0</v>
      </c>
      <c r="E207" s="41"/>
      <c r="F207" s="20">
        <v>0</v>
      </c>
      <c r="G207" s="34"/>
      <c r="H207" s="15">
        <v>14</v>
      </c>
      <c r="I207" s="49"/>
      <c r="J207" s="15">
        <v>13</v>
      </c>
      <c r="K207" s="41"/>
      <c r="L207" s="61">
        <v>21.75</v>
      </c>
    </row>
    <row r="208" spans="1:12" ht="12.75">
      <c r="A208" s="2" t="s">
        <v>165</v>
      </c>
      <c r="B208" s="15">
        <v>86</v>
      </c>
      <c r="C208" s="49"/>
      <c r="D208" s="15">
        <v>20</v>
      </c>
      <c r="E208" s="41"/>
      <c r="F208" s="20">
        <v>99</v>
      </c>
      <c r="G208" s="34"/>
      <c r="H208" s="15">
        <v>0</v>
      </c>
      <c r="I208" s="49"/>
      <c r="J208" s="15">
        <v>0</v>
      </c>
      <c r="K208" s="41"/>
      <c r="L208" s="61">
        <v>0</v>
      </c>
    </row>
    <row r="209" spans="1:12" ht="12.75">
      <c r="A209" s="2" t="s">
        <v>107</v>
      </c>
      <c r="B209" s="15">
        <v>233</v>
      </c>
      <c r="C209" s="25"/>
      <c r="D209" s="15">
        <v>33</v>
      </c>
      <c r="E209" s="43"/>
      <c r="F209" s="20">
        <v>251.25</v>
      </c>
      <c r="G209" s="34"/>
      <c r="H209" s="15">
        <v>0</v>
      </c>
      <c r="J209" s="15">
        <v>0</v>
      </c>
      <c r="K209" s="43"/>
      <c r="L209" s="61">
        <v>0</v>
      </c>
    </row>
    <row r="210" spans="1:12" ht="12.75">
      <c r="A210" s="2" t="s">
        <v>178</v>
      </c>
      <c r="B210" s="15">
        <v>3</v>
      </c>
      <c r="C210" s="25"/>
      <c r="D210" s="15">
        <v>4</v>
      </c>
      <c r="E210" s="43"/>
      <c r="F210" s="20">
        <v>4.25</v>
      </c>
      <c r="G210" s="34"/>
      <c r="H210" s="15">
        <v>0</v>
      </c>
      <c r="J210" s="15">
        <v>0</v>
      </c>
      <c r="K210" s="43"/>
      <c r="L210" s="61">
        <v>0</v>
      </c>
    </row>
    <row r="211" spans="1:12" s="22" customFormat="1" ht="12.75">
      <c r="A211" s="22" t="s">
        <v>218</v>
      </c>
      <c r="B211" s="15">
        <v>0</v>
      </c>
      <c r="C211" s="49"/>
      <c r="D211" s="15">
        <v>0</v>
      </c>
      <c r="E211" s="41"/>
      <c r="F211" s="20">
        <v>0</v>
      </c>
      <c r="G211" s="34"/>
      <c r="H211" s="15">
        <v>0</v>
      </c>
      <c r="I211" s="49"/>
      <c r="J211" s="15">
        <v>1</v>
      </c>
      <c r="K211" s="41"/>
      <c r="L211" s="61">
        <v>0.5</v>
      </c>
    </row>
    <row r="212" spans="1:12" s="22" customFormat="1" ht="12.75">
      <c r="A212" s="1" t="s">
        <v>223</v>
      </c>
      <c r="B212" s="56">
        <f>+SUM(B213:B215)</f>
        <v>18</v>
      </c>
      <c r="C212" s="57"/>
      <c r="D212" s="56">
        <f>+SUM(D213:D215)</f>
        <v>1</v>
      </c>
      <c r="E212" s="47"/>
      <c r="F212" s="65">
        <f>+SUM(F213:F215)</f>
        <v>18.5</v>
      </c>
      <c r="G212" s="42"/>
      <c r="H212" s="56">
        <f>+SUM(H213:H215)</f>
        <v>13</v>
      </c>
      <c r="I212" s="56">
        <f>+SUM(I214:I218)</f>
        <v>0</v>
      </c>
      <c r="J212" s="56">
        <f>+SUM(J213:J215)</f>
        <v>12</v>
      </c>
      <c r="K212" s="38"/>
      <c r="L212" s="65">
        <f>+SUM(L213:L215)</f>
        <v>20</v>
      </c>
    </row>
    <row r="213" spans="1:12" ht="12.75">
      <c r="A213" s="2" t="s">
        <v>232</v>
      </c>
      <c r="B213" s="17">
        <v>0</v>
      </c>
      <c r="C213" s="52"/>
      <c r="D213" s="17">
        <v>0</v>
      </c>
      <c r="E213" s="41"/>
      <c r="F213" s="62">
        <v>0</v>
      </c>
      <c r="G213" s="34"/>
      <c r="H213" s="15">
        <v>1</v>
      </c>
      <c r="I213" s="49"/>
      <c r="J213" s="15">
        <v>2</v>
      </c>
      <c r="K213" s="41"/>
      <c r="L213" s="61">
        <v>2.5</v>
      </c>
    </row>
    <row r="214" spans="1:12" ht="12.75">
      <c r="A214" s="2" t="s">
        <v>177</v>
      </c>
      <c r="B214" s="17">
        <v>3</v>
      </c>
      <c r="C214" s="52"/>
      <c r="D214" s="17">
        <v>0</v>
      </c>
      <c r="E214" s="41"/>
      <c r="F214" s="62">
        <v>3</v>
      </c>
      <c r="G214" s="34"/>
      <c r="H214" s="15">
        <v>12</v>
      </c>
      <c r="I214" s="49"/>
      <c r="J214" s="15">
        <v>10</v>
      </c>
      <c r="K214" s="41"/>
      <c r="L214" s="61">
        <v>17.5</v>
      </c>
    </row>
    <row r="215" spans="1:12" ht="12.75">
      <c r="A215" s="2" t="s">
        <v>183</v>
      </c>
      <c r="B215" s="17">
        <v>15</v>
      </c>
      <c r="C215" s="52"/>
      <c r="D215" s="17">
        <v>1</v>
      </c>
      <c r="E215" s="41"/>
      <c r="F215" s="62">
        <v>15.5</v>
      </c>
      <c r="G215" s="34"/>
      <c r="H215" s="15">
        <v>0</v>
      </c>
      <c r="I215" s="49"/>
      <c r="J215" s="15">
        <v>0</v>
      </c>
      <c r="K215" s="41"/>
      <c r="L215" s="61">
        <v>0</v>
      </c>
    </row>
    <row r="216" spans="1:23" s="22" customFormat="1" ht="12.75">
      <c r="A216" s="1" t="s">
        <v>87</v>
      </c>
      <c r="B216" s="4">
        <f>+B217+B218</f>
        <v>149</v>
      </c>
      <c r="C216" s="14"/>
      <c r="D216" s="4">
        <f>+D217+D218</f>
        <v>41</v>
      </c>
      <c r="E216" s="47"/>
      <c r="F216" s="3">
        <f>+F217+F218</f>
        <v>173.25</v>
      </c>
      <c r="G216" s="40"/>
      <c r="H216" s="50">
        <f>+H217+H218</f>
        <v>94</v>
      </c>
      <c r="I216" s="50"/>
      <c r="J216" s="50">
        <f>+J217+J218</f>
        <v>18</v>
      </c>
      <c r="K216" s="37"/>
      <c r="L216" s="63">
        <f>+L217+L218</f>
        <v>106.75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2.75">
      <c r="A217" s="2" t="s">
        <v>32</v>
      </c>
      <c r="B217" s="17">
        <v>84</v>
      </c>
      <c r="C217" s="52"/>
      <c r="D217" s="17">
        <v>17</v>
      </c>
      <c r="E217" s="41"/>
      <c r="F217" s="62">
        <v>95.5</v>
      </c>
      <c r="G217" s="36"/>
      <c r="H217" s="15">
        <v>94</v>
      </c>
      <c r="I217" s="15"/>
      <c r="J217" s="15">
        <v>18</v>
      </c>
      <c r="K217" s="33"/>
      <c r="L217" s="61">
        <v>106.75</v>
      </c>
      <c r="M217" s="8"/>
      <c r="N217" s="8"/>
      <c r="O217" s="8"/>
      <c r="P217" s="8"/>
      <c r="Q217" s="8"/>
      <c r="R217" s="8"/>
      <c r="S217" s="8"/>
      <c r="T217" s="14"/>
      <c r="U217" s="14"/>
      <c r="V217" s="14"/>
      <c r="W217" s="14"/>
    </row>
    <row r="218" spans="1:23" ht="12.75">
      <c r="A218" s="2" t="s">
        <v>33</v>
      </c>
      <c r="B218" s="17">
        <v>65</v>
      </c>
      <c r="C218" s="52"/>
      <c r="D218" s="17">
        <v>24</v>
      </c>
      <c r="E218" s="41"/>
      <c r="F218" s="62">
        <v>77.75</v>
      </c>
      <c r="G218" s="36"/>
      <c r="H218" s="15">
        <v>0</v>
      </c>
      <c r="I218" s="49"/>
      <c r="J218" s="15">
        <v>0</v>
      </c>
      <c r="K218" s="41"/>
      <c r="L218" s="61">
        <v>0</v>
      </c>
      <c r="M218" s="8"/>
      <c r="N218" s="8"/>
      <c r="O218" s="8"/>
      <c r="P218" s="8"/>
      <c r="Q218" s="8"/>
      <c r="R218" s="8"/>
      <c r="S218" s="8"/>
      <c r="T218" s="14"/>
      <c r="U218" s="14"/>
      <c r="V218" s="14"/>
      <c r="W218" s="14"/>
    </row>
    <row r="219" spans="1:12" ht="15" customHeight="1">
      <c r="A219" s="55" t="s">
        <v>176</v>
      </c>
      <c r="B219" s="56">
        <f>+SUM(B220:B236)</f>
        <v>887</v>
      </c>
      <c r="C219" s="57"/>
      <c r="D219" s="56">
        <f>+SUM(D220:D236)</f>
        <v>216</v>
      </c>
      <c r="E219" s="47"/>
      <c r="F219" s="65">
        <f>+SUM(F220:F236)</f>
        <v>1000.25</v>
      </c>
      <c r="G219" s="42"/>
      <c r="H219" s="56">
        <f>+SUM(H220:H236)</f>
        <v>61</v>
      </c>
      <c r="I219" s="56">
        <f>+SUM(I220:I230)</f>
        <v>0</v>
      </c>
      <c r="J219" s="56">
        <f>+SUM(J220:J236)</f>
        <v>136</v>
      </c>
      <c r="K219" s="38"/>
      <c r="L219" s="65">
        <f>+SUM(L220:L236)</f>
        <v>148</v>
      </c>
    </row>
    <row r="220" spans="1:12" ht="12.75">
      <c r="A220" s="2" t="s">
        <v>61</v>
      </c>
      <c r="B220" s="15">
        <v>525</v>
      </c>
      <c r="C220" s="25"/>
      <c r="D220" s="15">
        <v>16</v>
      </c>
      <c r="E220" s="43"/>
      <c r="F220" s="20">
        <v>535</v>
      </c>
      <c r="G220" s="34"/>
      <c r="H220" s="15">
        <v>0</v>
      </c>
      <c r="J220" s="15">
        <v>0</v>
      </c>
      <c r="K220" s="43"/>
      <c r="L220" s="61">
        <v>0</v>
      </c>
    </row>
    <row r="221" spans="1:12" ht="12.75">
      <c r="A221" s="2" t="s">
        <v>62</v>
      </c>
      <c r="B221" s="15">
        <v>149</v>
      </c>
      <c r="C221" s="25"/>
      <c r="D221" s="15">
        <v>65</v>
      </c>
      <c r="E221" s="43"/>
      <c r="F221" s="20">
        <v>183</v>
      </c>
      <c r="G221" s="34"/>
      <c r="H221" s="15">
        <v>0</v>
      </c>
      <c r="J221" s="15">
        <v>0</v>
      </c>
      <c r="K221" s="43"/>
      <c r="L221" s="61">
        <v>0</v>
      </c>
    </row>
    <row r="222" spans="1:12" ht="12.75">
      <c r="A222" s="2" t="s">
        <v>180</v>
      </c>
      <c r="B222" s="15">
        <v>5</v>
      </c>
      <c r="C222" s="25"/>
      <c r="D222" s="15">
        <v>26</v>
      </c>
      <c r="E222" s="43"/>
      <c r="F222" s="20">
        <v>17.25</v>
      </c>
      <c r="G222" s="34"/>
      <c r="H222" s="15">
        <v>0</v>
      </c>
      <c r="J222" s="15">
        <v>0</v>
      </c>
      <c r="K222" s="43"/>
      <c r="L222" s="61">
        <v>0</v>
      </c>
    </row>
    <row r="223" spans="1:251" ht="12.75">
      <c r="A223" s="2" t="s">
        <v>209</v>
      </c>
      <c r="B223" s="17">
        <v>0</v>
      </c>
      <c r="C223" s="52"/>
      <c r="D223" s="17">
        <v>0</v>
      </c>
      <c r="E223" s="41"/>
      <c r="F223" s="62">
        <v>0</v>
      </c>
      <c r="G223" s="36"/>
      <c r="H223" s="15">
        <v>2</v>
      </c>
      <c r="I223" s="49"/>
      <c r="J223" s="15">
        <v>3</v>
      </c>
      <c r="K223" s="41"/>
      <c r="L223" s="61">
        <v>3.25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</row>
    <row r="224" spans="1:251" ht="12.75">
      <c r="A224" s="2" t="s">
        <v>230</v>
      </c>
      <c r="B224" s="17">
        <v>0</v>
      </c>
      <c r="C224" s="52"/>
      <c r="D224" s="17">
        <v>0</v>
      </c>
      <c r="E224" s="41"/>
      <c r="F224" s="62">
        <v>0</v>
      </c>
      <c r="G224" s="36"/>
      <c r="H224" s="15">
        <v>0</v>
      </c>
      <c r="I224" s="49"/>
      <c r="J224" s="15">
        <v>5</v>
      </c>
      <c r="K224" s="41"/>
      <c r="L224" s="61">
        <v>3.5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</row>
    <row r="225" spans="1:12" ht="12.75">
      <c r="A225" s="2" t="s">
        <v>63</v>
      </c>
      <c r="B225" s="15">
        <v>199</v>
      </c>
      <c r="C225" s="25"/>
      <c r="D225" s="15">
        <v>3</v>
      </c>
      <c r="E225" s="43"/>
      <c r="F225" s="20">
        <v>200.5</v>
      </c>
      <c r="G225" s="36"/>
      <c r="H225" s="15">
        <v>0</v>
      </c>
      <c r="J225" s="15">
        <v>0</v>
      </c>
      <c r="K225" s="43"/>
      <c r="L225" s="61">
        <v>0</v>
      </c>
    </row>
    <row r="226" spans="1:251" s="23" customFormat="1" ht="12.75">
      <c r="A226" s="25" t="s">
        <v>225</v>
      </c>
      <c r="B226" s="15">
        <v>0</v>
      </c>
      <c r="C226" s="49"/>
      <c r="D226" s="15">
        <v>0</v>
      </c>
      <c r="E226" s="49"/>
      <c r="F226" s="20">
        <v>0</v>
      </c>
      <c r="G226" s="18"/>
      <c r="H226" s="15">
        <v>22</v>
      </c>
      <c r="I226" s="49"/>
      <c r="J226" s="15">
        <v>45</v>
      </c>
      <c r="K226" s="49"/>
      <c r="L226" s="61">
        <v>53.5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</row>
    <row r="227" spans="1:251" s="23" customFormat="1" ht="12.75">
      <c r="A227" s="25" t="s">
        <v>207</v>
      </c>
      <c r="B227" s="15">
        <v>0</v>
      </c>
      <c r="C227" s="49"/>
      <c r="D227" s="15">
        <v>0</v>
      </c>
      <c r="E227" s="49"/>
      <c r="F227" s="20">
        <v>0</v>
      </c>
      <c r="G227" s="18"/>
      <c r="H227" s="15">
        <v>32</v>
      </c>
      <c r="I227" s="49"/>
      <c r="J227" s="15">
        <v>32</v>
      </c>
      <c r="K227" s="49"/>
      <c r="L227" s="61">
        <v>51.25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</row>
    <row r="228" spans="1:251" ht="12.75">
      <c r="A228" s="2" t="s">
        <v>205</v>
      </c>
      <c r="B228" s="17">
        <v>0</v>
      </c>
      <c r="C228" s="52"/>
      <c r="D228" s="17">
        <v>0</v>
      </c>
      <c r="E228" s="41"/>
      <c r="F228" s="62">
        <v>0</v>
      </c>
      <c r="G228" s="36"/>
      <c r="H228" s="15">
        <v>0</v>
      </c>
      <c r="I228" s="49"/>
      <c r="J228" s="15">
        <v>2</v>
      </c>
      <c r="K228" s="41"/>
      <c r="L228" s="61">
        <v>1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</row>
    <row r="229" spans="1:251" ht="12.75">
      <c r="A229" s="2" t="s">
        <v>206</v>
      </c>
      <c r="B229" s="17">
        <v>0</v>
      </c>
      <c r="C229" s="52"/>
      <c r="D229" s="17">
        <v>0</v>
      </c>
      <c r="E229" s="41"/>
      <c r="F229" s="62">
        <v>0</v>
      </c>
      <c r="G229" s="41"/>
      <c r="H229" s="67">
        <v>1</v>
      </c>
      <c r="I229" s="67"/>
      <c r="J229" s="67">
        <v>0</v>
      </c>
      <c r="K229" s="41"/>
      <c r="L229" s="68">
        <v>1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</row>
    <row r="230" spans="1:12" ht="12.75">
      <c r="A230" s="2" t="s">
        <v>179</v>
      </c>
      <c r="B230" s="15">
        <v>9</v>
      </c>
      <c r="C230" s="25"/>
      <c r="D230" s="15">
        <v>106</v>
      </c>
      <c r="E230" s="43"/>
      <c r="F230" s="20">
        <v>64.5</v>
      </c>
      <c r="G230" s="36"/>
      <c r="H230" s="15">
        <v>0</v>
      </c>
      <c r="J230" s="15">
        <v>0</v>
      </c>
      <c r="K230" s="43"/>
      <c r="L230" s="61">
        <v>0</v>
      </c>
    </row>
    <row r="231" spans="1:251" ht="12.75">
      <c r="A231" s="2" t="s">
        <v>228</v>
      </c>
      <c r="B231" s="17">
        <v>0</v>
      </c>
      <c r="C231" s="52"/>
      <c r="D231" s="17">
        <v>0</v>
      </c>
      <c r="E231" s="41"/>
      <c r="F231" s="62">
        <v>0</v>
      </c>
      <c r="G231" s="41"/>
      <c r="H231" s="67">
        <v>1</v>
      </c>
      <c r="I231" s="67"/>
      <c r="J231" s="67">
        <v>4</v>
      </c>
      <c r="K231" s="41"/>
      <c r="L231" s="68">
        <v>3.75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</row>
    <row r="232" spans="1:12" ht="12.75">
      <c r="A232" s="2" t="s">
        <v>204</v>
      </c>
      <c r="B232" s="15">
        <v>0</v>
      </c>
      <c r="C232" s="25"/>
      <c r="D232" s="15">
        <v>0</v>
      </c>
      <c r="E232" s="43"/>
      <c r="F232" s="20">
        <v>0</v>
      </c>
      <c r="G232" s="36"/>
      <c r="H232" s="15">
        <v>3</v>
      </c>
      <c r="J232" s="15">
        <v>33</v>
      </c>
      <c r="K232" s="43"/>
      <c r="L232" s="61">
        <v>24</v>
      </c>
    </row>
    <row r="233" spans="1:12" s="25" customFormat="1" ht="12.75">
      <c r="A233" s="25" t="s">
        <v>231</v>
      </c>
      <c r="B233" s="15">
        <v>0</v>
      </c>
      <c r="D233" s="15">
        <v>0</v>
      </c>
      <c r="F233" s="20">
        <v>0</v>
      </c>
      <c r="G233" s="18"/>
      <c r="H233" s="15">
        <v>0</v>
      </c>
      <c r="J233" s="15">
        <v>8</v>
      </c>
      <c r="L233" s="61">
        <v>4</v>
      </c>
    </row>
    <row r="234" spans="1:251" s="23" customFormat="1" ht="12.75">
      <c r="A234" s="25" t="s">
        <v>226</v>
      </c>
      <c r="B234" s="15">
        <v>0</v>
      </c>
      <c r="C234" s="49"/>
      <c r="D234" s="15">
        <v>0</v>
      </c>
      <c r="E234" s="49"/>
      <c r="F234" s="20">
        <v>0</v>
      </c>
      <c r="G234" s="18"/>
      <c r="H234" s="15">
        <v>0</v>
      </c>
      <c r="I234" s="49"/>
      <c r="J234" s="15">
        <v>2</v>
      </c>
      <c r="K234" s="49"/>
      <c r="L234" s="61">
        <v>1.5</v>
      </c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</row>
    <row r="235" spans="1:251" s="23" customFormat="1" ht="12.75">
      <c r="A235" s="25" t="s">
        <v>227</v>
      </c>
      <c r="B235" s="15">
        <v>0</v>
      </c>
      <c r="C235" s="49"/>
      <c r="D235" s="15">
        <v>0</v>
      </c>
      <c r="E235" s="49"/>
      <c r="F235" s="20">
        <v>0</v>
      </c>
      <c r="G235" s="18"/>
      <c r="H235" s="15">
        <v>0</v>
      </c>
      <c r="I235" s="49"/>
      <c r="J235" s="15">
        <v>1</v>
      </c>
      <c r="K235" s="49"/>
      <c r="L235" s="61">
        <v>0.5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</row>
    <row r="236" spans="1:251" ht="12.75">
      <c r="A236" s="2" t="s">
        <v>208</v>
      </c>
      <c r="B236" s="17">
        <v>0</v>
      </c>
      <c r="C236" s="52"/>
      <c r="D236" s="17">
        <v>0</v>
      </c>
      <c r="E236" s="41"/>
      <c r="F236" s="62">
        <v>0</v>
      </c>
      <c r="G236" s="36"/>
      <c r="H236" s="15">
        <v>0</v>
      </c>
      <c r="I236" s="49"/>
      <c r="J236" s="15">
        <v>1</v>
      </c>
      <c r="K236" s="41"/>
      <c r="L236" s="61">
        <v>0.75</v>
      </c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</row>
    <row r="237" spans="2:251" ht="12.75">
      <c r="B237" s="17"/>
      <c r="C237" s="52"/>
      <c r="D237" s="17"/>
      <c r="E237" s="41"/>
      <c r="F237" s="62"/>
      <c r="G237" s="36"/>
      <c r="H237" s="15"/>
      <c r="I237" s="49"/>
      <c r="J237" s="15"/>
      <c r="K237" s="41"/>
      <c r="L237" s="3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</row>
    <row r="238" spans="2:12" ht="12.75">
      <c r="B238" s="33"/>
      <c r="C238" s="43"/>
      <c r="D238" s="33"/>
      <c r="E238" s="43"/>
      <c r="F238" s="35"/>
      <c r="G238" s="36"/>
      <c r="H238" s="33"/>
      <c r="I238" s="43"/>
      <c r="J238" s="33"/>
      <c r="K238" s="43"/>
      <c r="L238" s="35"/>
    </row>
    <row r="239" spans="1:12" ht="12.75">
      <c r="A239" s="14" t="s">
        <v>0</v>
      </c>
      <c r="B239" s="48">
        <f>+SUM(B241:B243)</f>
        <v>16</v>
      </c>
      <c r="C239" s="48"/>
      <c r="D239" s="48">
        <f>+SUM(D241:D243)</f>
        <v>106</v>
      </c>
      <c r="E239" s="31"/>
      <c r="F239" s="60">
        <f>+SUM(F241:F243)</f>
        <v>50.5</v>
      </c>
      <c r="G239" s="44"/>
      <c r="H239" s="48">
        <f>+SUM(H241:H243)</f>
        <v>44</v>
      </c>
      <c r="I239" s="48"/>
      <c r="J239" s="48">
        <f>+SUM(J241:J243)</f>
        <v>430</v>
      </c>
      <c r="K239" s="31"/>
      <c r="L239" s="60">
        <f>+SUM(L241:L243)</f>
        <v>282.5</v>
      </c>
    </row>
    <row r="240" spans="2:17" ht="12.75">
      <c r="B240" s="15"/>
      <c r="C240" s="25"/>
      <c r="D240" s="15"/>
      <c r="E240" s="43"/>
      <c r="F240" s="61"/>
      <c r="G240" s="43"/>
      <c r="J240" s="15"/>
      <c r="K240" s="43"/>
      <c r="L240" s="61"/>
      <c r="M240" s="14"/>
      <c r="N240" s="14"/>
      <c r="O240" s="14"/>
      <c r="P240" s="14"/>
      <c r="Q240" s="14"/>
    </row>
    <row r="241" spans="1:17" ht="12.75">
      <c r="A241" s="2" t="s">
        <v>181</v>
      </c>
      <c r="B241" s="15">
        <v>0</v>
      </c>
      <c r="C241" s="25"/>
      <c r="D241" s="15">
        <v>2</v>
      </c>
      <c r="E241" s="43"/>
      <c r="F241" s="61">
        <v>0.5</v>
      </c>
      <c r="G241" s="34"/>
      <c r="H241" s="15">
        <v>0</v>
      </c>
      <c r="J241" s="15">
        <v>0</v>
      </c>
      <c r="K241" s="43"/>
      <c r="L241" s="61">
        <v>0</v>
      </c>
      <c r="M241" s="14"/>
      <c r="N241" s="14"/>
      <c r="O241" s="14"/>
      <c r="P241" s="14"/>
      <c r="Q241" s="14"/>
    </row>
    <row r="242" spans="1:17" ht="12.75">
      <c r="A242" s="2" t="s">
        <v>182</v>
      </c>
      <c r="B242" s="15">
        <v>5</v>
      </c>
      <c r="C242" s="25"/>
      <c r="D242" s="15">
        <v>0</v>
      </c>
      <c r="E242" s="43"/>
      <c r="F242" s="61">
        <v>5</v>
      </c>
      <c r="G242" s="34"/>
      <c r="H242" s="15">
        <v>0</v>
      </c>
      <c r="J242" s="15">
        <v>0</v>
      </c>
      <c r="K242" s="43"/>
      <c r="L242" s="61">
        <v>0</v>
      </c>
      <c r="M242" s="14"/>
      <c r="N242" s="14"/>
      <c r="O242" s="14"/>
      <c r="P242" s="14"/>
      <c r="Q242" s="14"/>
    </row>
    <row r="243" spans="1:12" ht="12.75">
      <c r="A243" s="2" t="s">
        <v>1</v>
      </c>
      <c r="B243" s="15">
        <v>11</v>
      </c>
      <c r="C243" s="25"/>
      <c r="D243" s="15">
        <v>104</v>
      </c>
      <c r="E243" s="43"/>
      <c r="F243" s="61">
        <v>45</v>
      </c>
      <c r="G243" s="34"/>
      <c r="H243" s="15">
        <v>44</v>
      </c>
      <c r="J243" s="15">
        <v>430</v>
      </c>
      <c r="K243" s="43"/>
      <c r="L243" s="61">
        <v>282.5</v>
      </c>
    </row>
    <row r="244" spans="2:12" ht="12.75">
      <c r="B244" s="33"/>
      <c r="C244" s="43"/>
      <c r="D244" s="33"/>
      <c r="E244" s="43"/>
      <c r="F244" s="20"/>
      <c r="G244" s="36"/>
      <c r="H244" s="33"/>
      <c r="I244" s="43"/>
      <c r="J244" s="33"/>
      <c r="K244" s="43"/>
      <c r="L244" s="35"/>
    </row>
    <row r="245" spans="2:12" ht="12.75">
      <c r="B245" s="43"/>
      <c r="C245" s="43"/>
      <c r="D245" s="43"/>
      <c r="E245" s="43"/>
      <c r="F245" s="25"/>
      <c r="G245" s="43"/>
      <c r="H245" s="43"/>
      <c r="I245" s="43"/>
      <c r="J245" s="43"/>
      <c r="K245" s="43"/>
      <c r="L245" s="43"/>
    </row>
    <row r="246" spans="1:21" ht="12.75">
      <c r="A246" s="14" t="s">
        <v>64</v>
      </c>
      <c r="B246" s="50">
        <f>+B126+B201+B181+B137+B96+B12+B9+B239</f>
        <v>14826</v>
      </c>
      <c r="C246" s="57"/>
      <c r="D246" s="50">
        <f>+D126+D201+D181+D137+D96+D12+D9+D239</f>
        <v>2772</v>
      </c>
      <c r="E246" s="47"/>
      <c r="F246" s="3">
        <f>+F126+F201+F181+F137+F96+F12+F9+F239</f>
        <v>16258.5</v>
      </c>
      <c r="G246" s="47"/>
      <c r="H246" s="50">
        <f>+H126+H201+H181+H137+H96+H12+H9+H239</f>
        <v>1580</v>
      </c>
      <c r="I246" s="57"/>
      <c r="J246" s="50">
        <f>+J126+J201+J181+J137+J96+J12+J9+J239</f>
        <v>3210</v>
      </c>
      <c r="K246" s="47"/>
      <c r="L246" s="63">
        <f>+L126+L201+L181+L137+L96+L12+L9+L239</f>
        <v>3458</v>
      </c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2.75">
      <c r="A247" s="14"/>
      <c r="B247" s="50"/>
      <c r="C247" s="57"/>
      <c r="D247" s="50"/>
      <c r="E247" s="14"/>
      <c r="F247" s="3"/>
      <c r="G247" s="14"/>
      <c r="H247" s="4"/>
      <c r="I247" s="14"/>
      <c r="J247" s="4"/>
      <c r="K247" s="27"/>
      <c r="L247" s="3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2.75">
      <c r="A248" s="14"/>
      <c r="B248" s="4"/>
      <c r="C248" s="14"/>
      <c r="D248" s="4"/>
      <c r="E248" s="14"/>
      <c r="F248" s="4" t="s">
        <v>67</v>
      </c>
      <c r="G248" s="14"/>
      <c r="H248" s="4" t="s">
        <v>67</v>
      </c>
      <c r="I248" s="14"/>
      <c r="J248" s="4"/>
      <c r="K248" s="27"/>
      <c r="L248" s="3"/>
      <c r="M248" s="8"/>
      <c r="N248" s="8"/>
      <c r="O248" s="8"/>
      <c r="P248" s="8"/>
      <c r="Q248" s="8"/>
      <c r="R248" s="8"/>
      <c r="S248" s="8"/>
      <c r="T248" s="8"/>
      <c r="U248" s="8"/>
    </row>
    <row r="249" spans="1:12" ht="12.75">
      <c r="A249" s="2" t="s">
        <v>83</v>
      </c>
      <c r="B249" s="15"/>
      <c r="D249" s="15"/>
      <c r="F249" s="4" t="s">
        <v>67</v>
      </c>
      <c r="G249" s="18"/>
      <c r="H249" s="17" t="s">
        <v>67</v>
      </c>
      <c r="I249" s="23"/>
      <c r="J249" s="23"/>
      <c r="L249" s="28"/>
    </row>
    <row r="250" spans="2:12" ht="12.75">
      <c r="B250" s="15"/>
      <c r="F250" s="4" t="s">
        <v>67</v>
      </c>
      <c r="G250" s="18"/>
      <c r="H250" s="17" t="s">
        <v>67</v>
      </c>
      <c r="I250" s="23"/>
      <c r="J250" s="23"/>
      <c r="L250" s="28"/>
    </row>
    <row r="251" spans="2:12" ht="12.75">
      <c r="B251" s="15"/>
      <c r="F251" s="4" t="s">
        <v>67</v>
      </c>
      <c r="G251" s="18"/>
      <c r="H251" s="17" t="s">
        <v>67</v>
      </c>
      <c r="I251" s="23"/>
      <c r="J251" s="23"/>
      <c r="L251" s="28"/>
    </row>
    <row r="252" spans="2:12" ht="12.75">
      <c r="B252" s="15"/>
      <c r="F252" s="16" t="s">
        <v>67</v>
      </c>
      <c r="G252" s="18"/>
      <c r="H252" s="17"/>
      <c r="I252" s="23"/>
      <c r="J252" s="23"/>
      <c r="L252" s="28"/>
    </row>
    <row r="253" spans="4:10" ht="12.75">
      <c r="D253" s="15"/>
      <c r="F253" s="29" t="s">
        <v>67</v>
      </c>
      <c r="H253" s="23"/>
      <c r="I253" s="23"/>
      <c r="J253" s="23"/>
    </row>
    <row r="254" spans="2:12" ht="12.75">
      <c r="B254" s="15"/>
      <c r="D254" s="15"/>
      <c r="F254" s="16" t="s">
        <v>141</v>
      </c>
      <c r="G254" s="18"/>
      <c r="H254" s="17"/>
      <c r="I254" s="23"/>
      <c r="J254" s="23"/>
      <c r="L254" s="28"/>
    </row>
    <row r="255" spans="2:12" ht="12.75">
      <c r="B255" s="15"/>
      <c r="D255" s="15"/>
      <c r="F255" s="16"/>
      <c r="G255" s="18"/>
      <c r="H255" s="17"/>
      <c r="I255" s="23"/>
      <c r="J255" s="17"/>
      <c r="L255" s="28"/>
    </row>
    <row r="256" spans="2:12" ht="12.75">
      <c r="B256" s="15"/>
      <c r="D256" s="15"/>
      <c r="F256" s="16"/>
      <c r="G256" s="18"/>
      <c r="H256" s="17"/>
      <c r="I256" s="23"/>
      <c r="J256" s="23"/>
      <c r="L256" s="28"/>
    </row>
    <row r="257" spans="2:12" ht="12.75">
      <c r="B257" s="15"/>
      <c r="D257" s="15"/>
      <c r="F257" s="16"/>
      <c r="G257" s="18"/>
      <c r="H257" s="17"/>
      <c r="I257" s="23"/>
      <c r="J257" s="17"/>
      <c r="L257" s="28"/>
    </row>
    <row r="258" spans="4:12" ht="12.75">
      <c r="D258" s="15"/>
      <c r="F258" s="16"/>
      <c r="G258" s="18"/>
      <c r="H258" s="17"/>
      <c r="I258" s="23"/>
      <c r="J258" s="23"/>
      <c r="L258" s="28"/>
    </row>
    <row r="259" spans="4:12" ht="12.75">
      <c r="D259" s="15"/>
      <c r="F259" s="16"/>
      <c r="G259" s="18"/>
      <c r="H259" s="17"/>
      <c r="I259" s="23"/>
      <c r="J259" s="23"/>
      <c r="L259" s="28"/>
    </row>
    <row r="260" spans="4:12" ht="12.75">
      <c r="D260" s="15"/>
      <c r="F260" s="16"/>
      <c r="G260" s="18"/>
      <c r="H260" s="17"/>
      <c r="I260" s="23"/>
      <c r="J260" s="23"/>
      <c r="L260" s="28"/>
    </row>
    <row r="261" spans="4:12" ht="12.75">
      <c r="D261" s="15"/>
      <c r="F261" s="16"/>
      <c r="G261" s="18"/>
      <c r="H261" s="23"/>
      <c r="I261" s="23"/>
      <c r="J261" s="23"/>
      <c r="L261" s="28"/>
    </row>
    <row r="262" spans="4:12" ht="12.75">
      <c r="D262" s="15"/>
      <c r="F262" s="16"/>
      <c r="G262" s="18"/>
      <c r="H262" s="23"/>
      <c r="I262" s="23"/>
      <c r="J262" s="23"/>
      <c r="L262" s="28"/>
    </row>
    <row r="263" spans="4:12" ht="12.75">
      <c r="D263" s="15"/>
      <c r="F263" s="16"/>
      <c r="G263" s="18"/>
      <c r="H263" s="23"/>
      <c r="I263" s="23"/>
      <c r="J263" s="23"/>
      <c r="L263" s="28"/>
    </row>
    <row r="264" spans="4:12" ht="12.75">
      <c r="D264" s="15"/>
      <c r="F264" s="16"/>
      <c r="G264" s="18"/>
      <c r="H264" s="23"/>
      <c r="I264" s="23"/>
      <c r="J264" s="6" t="s">
        <v>67</v>
      </c>
      <c r="L264" s="28"/>
    </row>
    <row r="265" spans="4:12" ht="12.75">
      <c r="D265" s="15"/>
      <c r="F265" s="16"/>
      <c r="G265" s="18"/>
      <c r="L265" s="28"/>
    </row>
    <row r="266" spans="4:12" ht="12.75">
      <c r="D266" s="15"/>
      <c r="F266" s="16"/>
      <c r="G266" s="18"/>
      <c r="L266" s="28"/>
    </row>
    <row r="267" spans="4:12" ht="12.75">
      <c r="D267" s="15"/>
      <c r="F267" s="16"/>
      <c r="G267" s="18"/>
      <c r="L267" s="28"/>
    </row>
    <row r="268" spans="4:12" ht="12.75">
      <c r="D268" s="15"/>
      <c r="F268" s="16"/>
      <c r="G268" s="18"/>
      <c r="L268" s="28"/>
    </row>
    <row r="269" spans="4:12" ht="12.75">
      <c r="D269" s="15"/>
      <c r="F269" s="16"/>
      <c r="G269" s="18"/>
      <c r="L269" s="28"/>
    </row>
    <row r="270" spans="4:7" ht="12.75">
      <c r="D270" s="15"/>
      <c r="F270" s="16"/>
      <c r="G270" s="18"/>
    </row>
    <row r="271" spans="4:7" ht="12.75">
      <c r="D271" s="15"/>
      <c r="F271" s="16"/>
      <c r="G271" s="18"/>
    </row>
    <row r="272" ht="12.75">
      <c r="F272" s="16"/>
    </row>
    <row r="273" ht="12.75">
      <c r="F273" s="16"/>
    </row>
    <row r="274" ht="12.75">
      <c r="F274" s="30"/>
    </row>
    <row r="275" ht="12.75">
      <c r="F275" s="30"/>
    </row>
    <row r="276" ht="12.75">
      <c r="F276" s="30"/>
    </row>
    <row r="277" ht="12.75">
      <c r="F277" s="30"/>
    </row>
    <row r="278" ht="12.75">
      <c r="F278" s="30"/>
    </row>
    <row r="279" ht="12.75">
      <c r="F279" s="30"/>
    </row>
    <row r="280" ht="12.75">
      <c r="F280" s="30"/>
    </row>
    <row r="281" ht="12.75">
      <c r="F281" s="30"/>
    </row>
    <row r="282" ht="12.75">
      <c r="F282" s="30"/>
    </row>
    <row r="283" ht="12.75">
      <c r="F283" s="30"/>
    </row>
    <row r="284" ht="12.75">
      <c r="F284" s="30"/>
    </row>
    <row r="285" ht="12.75">
      <c r="F285" s="30"/>
    </row>
    <row r="286" ht="12.75">
      <c r="F286" s="30"/>
    </row>
    <row r="287" ht="12.75">
      <c r="F287" s="30"/>
    </row>
    <row r="288" ht="12.75">
      <c r="F288" s="30"/>
    </row>
    <row r="289" ht="12.75">
      <c r="F289" s="30"/>
    </row>
    <row r="290" ht="12.75">
      <c r="F290" s="30"/>
    </row>
    <row r="291" ht="12.75">
      <c r="F291" s="30"/>
    </row>
    <row r="292" ht="12.75">
      <c r="F292" s="30"/>
    </row>
    <row r="293" ht="12.75">
      <c r="F293" s="30"/>
    </row>
    <row r="294" ht="12.75">
      <c r="F294" s="30"/>
    </row>
    <row r="295" ht="12.75">
      <c r="F295" s="30"/>
    </row>
    <row r="296" ht="12.75">
      <c r="F296" s="30"/>
    </row>
    <row r="297" ht="12.75">
      <c r="F297" s="30"/>
    </row>
    <row r="298" ht="12.75">
      <c r="F298" s="30"/>
    </row>
    <row r="299" ht="12.75">
      <c r="F299" s="30"/>
    </row>
    <row r="300" ht="12.75">
      <c r="F300" s="30"/>
    </row>
    <row r="301" ht="12.75">
      <c r="F301" s="30"/>
    </row>
    <row r="302" ht="12.75">
      <c r="F302" s="30"/>
    </row>
    <row r="303" ht="12.75">
      <c r="F303" s="30"/>
    </row>
    <row r="304" ht="12.75">
      <c r="F304" s="30"/>
    </row>
    <row r="305" ht="12.75">
      <c r="F305" s="30"/>
    </row>
    <row r="306" ht="12.75">
      <c r="F306" s="30"/>
    </row>
    <row r="307" ht="12.75">
      <c r="F307" s="30"/>
    </row>
    <row r="308" ht="12.75">
      <c r="F308" s="30"/>
    </row>
    <row r="309" ht="12.75">
      <c r="F309" s="30"/>
    </row>
    <row r="310" ht="12.75">
      <c r="F310" s="30"/>
    </row>
    <row r="311" ht="12.75">
      <c r="F311" s="30"/>
    </row>
    <row r="312" ht="12.75">
      <c r="F312" s="30"/>
    </row>
    <row r="313" ht="12.75">
      <c r="F313" s="30"/>
    </row>
    <row r="314" ht="12.75">
      <c r="F314" s="30"/>
    </row>
    <row r="315" ht="12.75">
      <c r="F315" s="30"/>
    </row>
    <row r="316" ht="12.75">
      <c r="F316" s="30"/>
    </row>
    <row r="317" ht="12.75">
      <c r="F317" s="30"/>
    </row>
    <row r="318" ht="12.75">
      <c r="F318" s="30"/>
    </row>
    <row r="319" ht="12.75">
      <c r="F319" s="30"/>
    </row>
    <row r="320" ht="12.75">
      <c r="F320" s="30"/>
    </row>
    <row r="321" ht="12.75">
      <c r="F321" s="30"/>
    </row>
    <row r="322" ht="12.75">
      <c r="F322" s="30"/>
    </row>
    <row r="323" ht="12.75">
      <c r="F323" s="30"/>
    </row>
    <row r="324" ht="12.75">
      <c r="F324" s="30"/>
    </row>
    <row r="325" ht="12.75">
      <c r="F325" s="30"/>
    </row>
    <row r="326" ht="12.75">
      <c r="F326" s="30"/>
    </row>
    <row r="327" ht="12.75">
      <c r="F327" s="30"/>
    </row>
    <row r="328" ht="12.75">
      <c r="F328" s="30"/>
    </row>
    <row r="329" ht="12.75">
      <c r="F329" s="30"/>
    </row>
    <row r="330" ht="12.75">
      <c r="F330" s="30"/>
    </row>
    <row r="331" ht="12.75">
      <c r="F331" s="30"/>
    </row>
    <row r="332" ht="12.75">
      <c r="F332" s="30"/>
    </row>
    <row r="333" ht="12.75">
      <c r="F333" s="30"/>
    </row>
    <row r="334" ht="12.75">
      <c r="F334" s="30"/>
    </row>
    <row r="335" ht="12.75">
      <c r="F335" s="30"/>
    </row>
    <row r="336" ht="12.75">
      <c r="F336" s="30"/>
    </row>
    <row r="337" ht="12.75">
      <c r="F337" s="30"/>
    </row>
    <row r="338" ht="12.75">
      <c r="F338" s="30"/>
    </row>
    <row r="339" ht="12.75">
      <c r="F339" s="30"/>
    </row>
    <row r="340" ht="12.75">
      <c r="F340" s="30"/>
    </row>
    <row r="341" ht="12.75">
      <c r="F341" s="30"/>
    </row>
    <row r="342" ht="12.75">
      <c r="F342" s="30"/>
    </row>
    <row r="343" ht="12.75">
      <c r="F343" s="30"/>
    </row>
    <row r="344" ht="12.75">
      <c r="F344" s="30"/>
    </row>
    <row r="345" ht="12.75">
      <c r="F345" s="30"/>
    </row>
    <row r="346" ht="12.75">
      <c r="F346" s="30"/>
    </row>
    <row r="347" ht="12.75">
      <c r="F347" s="30"/>
    </row>
    <row r="348" ht="12.75">
      <c r="F348" s="30"/>
    </row>
    <row r="349" ht="12.75">
      <c r="F349" s="30"/>
    </row>
    <row r="350" ht="12.75">
      <c r="F350" s="30"/>
    </row>
    <row r="351" ht="12.75">
      <c r="F351" s="30"/>
    </row>
    <row r="352" ht="12.75">
      <c r="F352" s="30"/>
    </row>
    <row r="353" ht="12.75">
      <c r="F353" s="30"/>
    </row>
    <row r="354" ht="12.75">
      <c r="F354" s="30"/>
    </row>
    <row r="355" ht="12.75">
      <c r="F355" s="30"/>
    </row>
    <row r="356" ht="12.75">
      <c r="F356" s="30"/>
    </row>
    <row r="357" ht="12.75">
      <c r="F357" s="30"/>
    </row>
    <row r="358" ht="12.75">
      <c r="F358" s="30"/>
    </row>
    <row r="359" ht="12.75">
      <c r="F359" s="30"/>
    </row>
    <row r="360" ht="12.75">
      <c r="F360" s="30"/>
    </row>
    <row r="361" ht="12.75">
      <c r="F361" s="30"/>
    </row>
    <row r="362" ht="12.75">
      <c r="F362" s="30"/>
    </row>
    <row r="363" ht="12.75">
      <c r="F363" s="30"/>
    </row>
    <row r="364" ht="12.75">
      <c r="F364" s="30"/>
    </row>
    <row r="365" ht="12.75">
      <c r="F365" s="30"/>
    </row>
    <row r="366" ht="12.75">
      <c r="F366" s="30"/>
    </row>
    <row r="367" ht="12.75">
      <c r="F367" s="30"/>
    </row>
    <row r="368" ht="12.75">
      <c r="F368" s="30"/>
    </row>
    <row r="369" ht="12.75">
      <c r="F369" s="30"/>
    </row>
    <row r="370" ht="12.75">
      <c r="F370" s="30"/>
    </row>
    <row r="371" ht="12.75">
      <c r="F371" s="30"/>
    </row>
    <row r="372" ht="12.75">
      <c r="F372" s="30"/>
    </row>
    <row r="373" ht="12.75">
      <c r="F373" s="30"/>
    </row>
    <row r="374" ht="12.75">
      <c r="F374" s="30"/>
    </row>
    <row r="375" ht="12.75">
      <c r="F375" s="30"/>
    </row>
    <row r="376" ht="12.75">
      <c r="F376" s="30"/>
    </row>
    <row r="377" ht="12.75">
      <c r="F377" s="30"/>
    </row>
    <row r="378" ht="12.75">
      <c r="F378" s="30"/>
    </row>
    <row r="379" ht="12.75">
      <c r="F379" s="30"/>
    </row>
    <row r="380" ht="12.75">
      <c r="F380" s="30"/>
    </row>
    <row r="381" ht="12.75">
      <c r="F381" s="30"/>
    </row>
    <row r="382" ht="12.75">
      <c r="F382" s="30"/>
    </row>
    <row r="383" ht="12.75">
      <c r="F383" s="30"/>
    </row>
    <row r="384" ht="12.75">
      <c r="F384" s="30"/>
    </row>
    <row r="385" ht="12.75">
      <c r="F385" s="30"/>
    </row>
    <row r="386" ht="12.75">
      <c r="F386" s="30"/>
    </row>
    <row r="387" ht="12.75">
      <c r="F387" s="30"/>
    </row>
    <row r="388" ht="12.75">
      <c r="F388" s="30"/>
    </row>
    <row r="389" ht="12.75">
      <c r="F389" s="30"/>
    </row>
    <row r="390" ht="12.75">
      <c r="F390" s="30"/>
    </row>
    <row r="391" ht="12.75">
      <c r="F391" s="30"/>
    </row>
    <row r="392" ht="12.75">
      <c r="F392" s="30"/>
    </row>
    <row r="393" ht="12.75">
      <c r="F393" s="30"/>
    </row>
    <row r="394" ht="12.75">
      <c r="F394" s="30"/>
    </row>
    <row r="395" ht="12.75">
      <c r="F395" s="30"/>
    </row>
    <row r="396" ht="12.75">
      <c r="F396" s="30"/>
    </row>
    <row r="397" ht="12.75">
      <c r="F397" s="30"/>
    </row>
    <row r="398" ht="12.75">
      <c r="F398" s="30"/>
    </row>
    <row r="399" ht="12.75">
      <c r="F399" s="30"/>
    </row>
    <row r="400" ht="12.75">
      <c r="F400" s="30"/>
    </row>
    <row r="401" ht="12.75">
      <c r="F401" s="30"/>
    </row>
    <row r="402" ht="12.75">
      <c r="F402" s="30"/>
    </row>
    <row r="403" ht="12.75">
      <c r="F403" s="30"/>
    </row>
    <row r="404" ht="12.75">
      <c r="F404" s="30"/>
    </row>
    <row r="405" ht="12.75">
      <c r="F405" s="30"/>
    </row>
    <row r="406" ht="12.75">
      <c r="F406" s="30"/>
    </row>
    <row r="407" ht="12.75">
      <c r="F407" s="30"/>
    </row>
    <row r="408" ht="12.75">
      <c r="F408" s="30"/>
    </row>
    <row r="409" ht="12.75">
      <c r="F409" s="30"/>
    </row>
    <row r="410" ht="12.75">
      <c r="F410" s="30"/>
    </row>
    <row r="411" ht="12.75">
      <c r="F411" s="30"/>
    </row>
    <row r="412" ht="12.75">
      <c r="F412" s="30"/>
    </row>
    <row r="413" ht="12.75">
      <c r="F413" s="30"/>
    </row>
    <row r="414" ht="12.75">
      <c r="F414" s="30"/>
    </row>
    <row r="415" ht="12.75">
      <c r="F415" s="30"/>
    </row>
    <row r="416" ht="12.75">
      <c r="F416" s="30"/>
    </row>
    <row r="417" ht="12.75">
      <c r="F417" s="30"/>
    </row>
    <row r="418" ht="12.75">
      <c r="F418" s="30"/>
    </row>
    <row r="419" ht="12.75">
      <c r="F419" s="30"/>
    </row>
    <row r="420" ht="12.75">
      <c r="F420" s="30"/>
    </row>
    <row r="421" ht="12.75">
      <c r="F421" s="30"/>
    </row>
    <row r="422" ht="12.75">
      <c r="F422" s="30"/>
    </row>
    <row r="423" ht="12.75">
      <c r="F423" s="30"/>
    </row>
    <row r="424" ht="12.75">
      <c r="F424" s="30"/>
    </row>
    <row r="425" ht="12.75">
      <c r="F425" s="30"/>
    </row>
    <row r="426" ht="12.75">
      <c r="F426" s="30"/>
    </row>
    <row r="427" ht="12.75">
      <c r="F427" s="30"/>
    </row>
    <row r="428" ht="12.75">
      <c r="F428" s="30"/>
    </row>
    <row r="429" ht="12.75">
      <c r="F429" s="30"/>
    </row>
    <row r="430" ht="12.75">
      <c r="F430" s="30"/>
    </row>
    <row r="431" ht="12.75">
      <c r="F431" s="30"/>
    </row>
    <row r="432" ht="12.75">
      <c r="F432" s="30"/>
    </row>
    <row r="433" ht="12.75">
      <c r="F433" s="30"/>
    </row>
    <row r="434" ht="12.75">
      <c r="F434" s="30"/>
    </row>
    <row r="435" ht="12.75">
      <c r="F435" s="30"/>
    </row>
    <row r="436" ht="12.75">
      <c r="F436" s="30"/>
    </row>
    <row r="437" ht="12.75">
      <c r="F437" s="30"/>
    </row>
    <row r="438" ht="12.75">
      <c r="F438" s="30"/>
    </row>
    <row r="439" ht="12.75">
      <c r="F439" s="30"/>
    </row>
    <row r="440" ht="12.75">
      <c r="F440" s="30"/>
    </row>
    <row r="441" ht="12.75">
      <c r="F441" s="30"/>
    </row>
    <row r="442" ht="12.75">
      <c r="F442" s="30"/>
    </row>
    <row r="443" ht="12.75">
      <c r="F443" s="30"/>
    </row>
    <row r="444" ht="12.75">
      <c r="F444" s="30"/>
    </row>
    <row r="445" ht="12.75">
      <c r="F445" s="30"/>
    </row>
    <row r="446" ht="12.75">
      <c r="F446" s="30"/>
    </row>
    <row r="447" ht="12.75">
      <c r="F447" s="30"/>
    </row>
    <row r="448" ht="12.75">
      <c r="F448" s="30"/>
    </row>
    <row r="449" ht="12.75">
      <c r="F449" s="30"/>
    </row>
    <row r="450" ht="12.75">
      <c r="F450" s="30"/>
    </row>
    <row r="451" ht="12.75">
      <c r="F451" s="30"/>
    </row>
    <row r="452" ht="12.75">
      <c r="F452" s="30"/>
    </row>
    <row r="453" ht="12.75">
      <c r="F453" s="30"/>
    </row>
    <row r="454" ht="12.75">
      <c r="F454" s="30"/>
    </row>
    <row r="455" ht="12.75">
      <c r="F455" s="30"/>
    </row>
    <row r="456" ht="12.75">
      <c r="F456" s="30"/>
    </row>
    <row r="457" ht="12.75">
      <c r="F457" s="30"/>
    </row>
    <row r="458" ht="12.75">
      <c r="F458" s="30"/>
    </row>
    <row r="459" ht="12.75">
      <c r="F459" s="30"/>
    </row>
    <row r="460" ht="12.75">
      <c r="F460" s="30"/>
    </row>
    <row r="461" ht="12.75">
      <c r="F461" s="30"/>
    </row>
    <row r="462" ht="12.75">
      <c r="F462" s="30"/>
    </row>
    <row r="463" ht="12.75">
      <c r="F463" s="30"/>
    </row>
    <row r="464" ht="12.75">
      <c r="F464" s="30"/>
    </row>
    <row r="465" ht="12.75">
      <c r="F465" s="30"/>
    </row>
    <row r="466" ht="12.75">
      <c r="F466" s="30"/>
    </row>
    <row r="467" ht="12.75">
      <c r="F467" s="30"/>
    </row>
    <row r="468" ht="12.75">
      <c r="F468" s="30"/>
    </row>
    <row r="469" ht="12.75">
      <c r="F469" s="30"/>
    </row>
    <row r="470" ht="12.75">
      <c r="F470" s="30"/>
    </row>
    <row r="471" ht="12.75">
      <c r="F471" s="30"/>
    </row>
    <row r="472" ht="12.75">
      <c r="F472" s="30"/>
    </row>
    <row r="473" ht="12.75">
      <c r="F473" s="30"/>
    </row>
    <row r="474" ht="12.75">
      <c r="F474" s="30"/>
    </row>
    <row r="475" ht="12.75">
      <c r="F475" s="30"/>
    </row>
    <row r="476" ht="12.75">
      <c r="F476" s="30"/>
    </row>
    <row r="477" ht="12.75">
      <c r="F477" s="30"/>
    </row>
    <row r="478" ht="12.75">
      <c r="F478" s="30"/>
    </row>
    <row r="479" ht="12.75">
      <c r="F479" s="30"/>
    </row>
    <row r="480" ht="12.75">
      <c r="F480" s="30"/>
    </row>
    <row r="481" ht="12.75">
      <c r="F481" s="30"/>
    </row>
    <row r="482" ht="12.75">
      <c r="F482" s="30"/>
    </row>
    <row r="483" ht="12.75">
      <c r="F483" s="30"/>
    </row>
    <row r="484" ht="12.75">
      <c r="F484" s="30"/>
    </row>
    <row r="485" ht="12.75">
      <c r="F485" s="30"/>
    </row>
    <row r="486" ht="12.75">
      <c r="F486" s="30"/>
    </row>
    <row r="487" ht="12.75">
      <c r="F487" s="30"/>
    </row>
    <row r="488" ht="12.75">
      <c r="F488" s="30"/>
    </row>
    <row r="489" ht="12.75">
      <c r="F489" s="30"/>
    </row>
    <row r="490" ht="12.75">
      <c r="F490" s="30"/>
    </row>
    <row r="491" ht="12.75">
      <c r="F491" s="30"/>
    </row>
    <row r="492" ht="12.75">
      <c r="F492" s="30"/>
    </row>
    <row r="493" ht="12.75">
      <c r="F493" s="30"/>
    </row>
    <row r="494" ht="12.75">
      <c r="F494" s="30"/>
    </row>
    <row r="495" ht="12.75">
      <c r="F495" s="30"/>
    </row>
    <row r="496" ht="12.75">
      <c r="F496" s="30"/>
    </row>
    <row r="497" ht="12.75">
      <c r="F497" s="30"/>
    </row>
    <row r="498" ht="12.75">
      <c r="F498" s="30"/>
    </row>
    <row r="499" ht="12.75">
      <c r="F499" s="30"/>
    </row>
    <row r="500" ht="12.75">
      <c r="F500" s="30"/>
    </row>
    <row r="501" ht="12.75">
      <c r="F501" s="30"/>
    </row>
    <row r="502" ht="12.75">
      <c r="F502" s="30"/>
    </row>
    <row r="503" ht="12.75">
      <c r="F503" s="30"/>
    </row>
    <row r="504" ht="12.75">
      <c r="F504" s="30"/>
    </row>
    <row r="505" ht="12.75">
      <c r="F505" s="30"/>
    </row>
    <row r="506" ht="12.75">
      <c r="F506" s="30"/>
    </row>
    <row r="507" ht="12.75">
      <c r="F507" s="30"/>
    </row>
    <row r="508" ht="12.75">
      <c r="F508" s="30"/>
    </row>
    <row r="509" ht="12.75">
      <c r="F509" s="30"/>
    </row>
    <row r="510" ht="12.75">
      <c r="F510" s="30"/>
    </row>
    <row r="511" ht="12.75">
      <c r="F511" s="30"/>
    </row>
    <row r="512" ht="12.75">
      <c r="F512" s="30"/>
    </row>
    <row r="513" ht="12.75">
      <c r="F513" s="30"/>
    </row>
    <row r="514" ht="12.75">
      <c r="F514" s="30"/>
    </row>
    <row r="515" ht="12.75">
      <c r="F515" s="30"/>
    </row>
    <row r="516" ht="12.75">
      <c r="F516" s="30"/>
    </row>
    <row r="517" ht="12.75">
      <c r="F517" s="30"/>
    </row>
    <row r="518" ht="12.75">
      <c r="F518" s="30"/>
    </row>
    <row r="519" ht="12.75">
      <c r="F519" s="30"/>
    </row>
    <row r="520" ht="12.75">
      <c r="F520" s="30"/>
    </row>
    <row r="521" ht="12.75">
      <c r="F521" s="30"/>
    </row>
    <row r="522" ht="12.75">
      <c r="F522" s="30"/>
    </row>
    <row r="523" ht="12.75">
      <c r="F523" s="30"/>
    </row>
    <row r="524" ht="12.75">
      <c r="F524" s="30"/>
    </row>
    <row r="525" ht="12.75">
      <c r="F525" s="30"/>
    </row>
    <row r="526" ht="12.75">
      <c r="F526" s="30"/>
    </row>
    <row r="527" ht="12.75">
      <c r="F527" s="30"/>
    </row>
    <row r="528" ht="12.75">
      <c r="F528" s="30"/>
    </row>
    <row r="529" ht="12.75">
      <c r="F529" s="30"/>
    </row>
    <row r="530" ht="12.75">
      <c r="F530" s="30"/>
    </row>
    <row r="531" ht="12.75">
      <c r="F531" s="30"/>
    </row>
    <row r="532" ht="12.75">
      <c r="F532" s="30"/>
    </row>
    <row r="533" ht="12.75">
      <c r="F533" s="30"/>
    </row>
    <row r="534" ht="12.75">
      <c r="F534" s="30"/>
    </row>
    <row r="535" ht="12.75">
      <c r="F535" s="30"/>
    </row>
    <row r="536" ht="12.75">
      <c r="F536" s="30"/>
    </row>
    <row r="537" ht="12.75">
      <c r="F537" s="30"/>
    </row>
    <row r="538" ht="12.75">
      <c r="F538" s="30"/>
    </row>
    <row r="539" ht="12.75">
      <c r="F539" s="30"/>
    </row>
    <row r="540" ht="12.75">
      <c r="F540" s="30"/>
    </row>
    <row r="541" ht="12.75">
      <c r="F541" s="30"/>
    </row>
    <row r="542" ht="12.75">
      <c r="F542" s="30"/>
    </row>
    <row r="543" ht="12.75">
      <c r="F543" s="30"/>
    </row>
    <row r="544" ht="12.75">
      <c r="F544" s="30"/>
    </row>
    <row r="545" ht="12.75">
      <c r="F545" s="30"/>
    </row>
    <row r="546" ht="12.75">
      <c r="F546" s="30"/>
    </row>
    <row r="547" ht="12.75">
      <c r="F547" s="30"/>
    </row>
    <row r="548" ht="12.75">
      <c r="F548" s="30"/>
    </row>
    <row r="549" ht="12.75">
      <c r="F549" s="30"/>
    </row>
    <row r="550" ht="12.75">
      <c r="F550" s="30"/>
    </row>
    <row r="551" ht="12.75">
      <c r="F551" s="30"/>
    </row>
    <row r="552" ht="12.75">
      <c r="F552" s="30"/>
    </row>
    <row r="553" ht="12.75">
      <c r="F553" s="30"/>
    </row>
    <row r="554" ht="12.75">
      <c r="F554" s="30"/>
    </row>
    <row r="555" ht="12.75">
      <c r="F555" s="30"/>
    </row>
    <row r="556" ht="12.75">
      <c r="F556" s="30"/>
    </row>
    <row r="557" ht="12.75">
      <c r="F557" s="30"/>
    </row>
    <row r="558" ht="12.75">
      <c r="F558" s="30"/>
    </row>
    <row r="559" ht="12.75">
      <c r="F559" s="30"/>
    </row>
    <row r="560" ht="12.75">
      <c r="F560" s="30"/>
    </row>
    <row r="561" ht="12.75">
      <c r="F561" s="30"/>
    </row>
    <row r="562" ht="12.75">
      <c r="F562" s="30"/>
    </row>
    <row r="563" ht="12.75">
      <c r="F563" s="30"/>
    </row>
    <row r="564" ht="12.75">
      <c r="F564" s="30"/>
    </row>
    <row r="565" ht="12.75">
      <c r="F565" s="30"/>
    </row>
    <row r="566" ht="12.75">
      <c r="F566" s="30"/>
    </row>
    <row r="567" ht="12.75">
      <c r="F567" s="30"/>
    </row>
    <row r="568" ht="12.75">
      <c r="F568" s="30"/>
    </row>
    <row r="569" ht="12.75">
      <c r="F569" s="30"/>
    </row>
    <row r="570" ht="12.75">
      <c r="F570" s="30"/>
    </row>
    <row r="571" ht="12.75">
      <c r="F571" s="30"/>
    </row>
    <row r="572" ht="12.75">
      <c r="F572" s="30"/>
    </row>
    <row r="573" ht="12.75">
      <c r="F573" s="30"/>
    </row>
    <row r="574" ht="12.75">
      <c r="F574" s="30"/>
    </row>
    <row r="575" ht="12.75">
      <c r="F575" s="30"/>
    </row>
    <row r="576" ht="12.75">
      <c r="F576" s="30"/>
    </row>
    <row r="577" ht="12.75">
      <c r="F577" s="30"/>
    </row>
    <row r="578" ht="12.75">
      <c r="F578" s="30"/>
    </row>
    <row r="579" ht="12.75">
      <c r="F579" s="30"/>
    </row>
    <row r="580" ht="12.75">
      <c r="F580" s="30"/>
    </row>
    <row r="581" ht="12.75">
      <c r="F581" s="30"/>
    </row>
    <row r="582" ht="12.75">
      <c r="F582" s="30"/>
    </row>
    <row r="583" ht="12.75">
      <c r="F583" s="30"/>
    </row>
    <row r="584" ht="12.75">
      <c r="F584" s="30"/>
    </row>
    <row r="585" ht="12.75">
      <c r="F585" s="30"/>
    </row>
    <row r="586" ht="12.75">
      <c r="F586" s="30"/>
    </row>
    <row r="587" ht="12.75">
      <c r="F587" s="30"/>
    </row>
    <row r="588" ht="12.75">
      <c r="F588" s="30"/>
    </row>
    <row r="589" ht="12.75">
      <c r="F589" s="30"/>
    </row>
    <row r="590" ht="12.75">
      <c r="F590" s="30"/>
    </row>
    <row r="591" ht="12.75">
      <c r="F591" s="30"/>
    </row>
    <row r="592" ht="12.75">
      <c r="F592" s="30"/>
    </row>
    <row r="593" ht="12.75">
      <c r="F593" s="30"/>
    </row>
    <row r="594" ht="12.75">
      <c r="F594" s="30"/>
    </row>
    <row r="595" ht="12.75">
      <c r="F595" s="30"/>
    </row>
    <row r="596" ht="12.75">
      <c r="F596" s="30"/>
    </row>
    <row r="597" ht="12.75">
      <c r="F597" s="30"/>
    </row>
    <row r="598" ht="12.75">
      <c r="F598" s="30"/>
    </row>
    <row r="599" ht="12.75">
      <c r="F599" s="30"/>
    </row>
    <row r="600" ht="12.75">
      <c r="F600" s="30"/>
    </row>
    <row r="601" ht="12.75">
      <c r="F601" s="30"/>
    </row>
    <row r="602" ht="12.75">
      <c r="F602" s="30"/>
    </row>
    <row r="603" ht="12.75">
      <c r="F603" s="30"/>
    </row>
    <row r="604" ht="12.75">
      <c r="F604" s="30"/>
    </row>
    <row r="605" ht="12.75">
      <c r="F605" s="30"/>
    </row>
    <row r="606" ht="12.75">
      <c r="F606" s="30"/>
    </row>
    <row r="607" ht="12.75">
      <c r="F607" s="30"/>
    </row>
    <row r="608" ht="12.75">
      <c r="F608" s="30"/>
    </row>
    <row r="609" ht="12.75">
      <c r="F609" s="30"/>
    </row>
    <row r="610" ht="12.75">
      <c r="F610" s="30"/>
    </row>
    <row r="611" ht="12.75">
      <c r="F611" s="30"/>
    </row>
    <row r="612" ht="12.75">
      <c r="F612" s="30"/>
    </row>
    <row r="613" ht="12.75">
      <c r="F613" s="30"/>
    </row>
    <row r="614" ht="12.75">
      <c r="F614" s="30"/>
    </row>
    <row r="615" ht="12.75">
      <c r="F615" s="30"/>
    </row>
    <row r="616" ht="12.75">
      <c r="F616" s="30"/>
    </row>
    <row r="617" ht="12.75">
      <c r="F617" s="30"/>
    </row>
    <row r="618" ht="12.75">
      <c r="F618" s="30"/>
    </row>
    <row r="619" ht="12.75">
      <c r="F619" s="30"/>
    </row>
    <row r="620" ht="12.75">
      <c r="F620" s="30"/>
    </row>
    <row r="621" ht="12.75">
      <c r="F621" s="30"/>
    </row>
    <row r="622" ht="12.75">
      <c r="F622" s="30"/>
    </row>
    <row r="623" ht="12.75">
      <c r="F623" s="30"/>
    </row>
    <row r="624" ht="12.75">
      <c r="F624" s="30"/>
    </row>
    <row r="625" ht="12.75">
      <c r="F625" s="30"/>
    </row>
    <row r="626" ht="12.75">
      <c r="F626" s="30"/>
    </row>
    <row r="627" ht="12.75">
      <c r="F627" s="30"/>
    </row>
    <row r="628" ht="12.75">
      <c r="F628" s="30"/>
    </row>
    <row r="629" ht="12.75">
      <c r="F629" s="30"/>
    </row>
    <row r="630" ht="12.75">
      <c r="F630" s="30"/>
    </row>
    <row r="631" ht="12.75">
      <c r="F631" s="30"/>
    </row>
    <row r="632" ht="12.75">
      <c r="F632" s="30"/>
    </row>
    <row r="633" ht="12.75">
      <c r="F633" s="30"/>
    </row>
    <row r="634" ht="12.75">
      <c r="F634" s="30"/>
    </row>
    <row r="635" ht="12.75">
      <c r="F635" s="30"/>
    </row>
    <row r="636" ht="12.75">
      <c r="F636" s="30"/>
    </row>
    <row r="637" ht="12.75">
      <c r="F637" s="30"/>
    </row>
    <row r="638" ht="12.75">
      <c r="F638" s="30"/>
    </row>
    <row r="639" ht="12.75">
      <c r="F639" s="30"/>
    </row>
    <row r="640" ht="12.75">
      <c r="F640" s="30"/>
    </row>
    <row r="641" ht="12.75">
      <c r="F641" s="30"/>
    </row>
    <row r="642" ht="12.75">
      <c r="F642" s="30"/>
    </row>
    <row r="643" ht="12.75">
      <c r="F643" s="30"/>
    </row>
    <row r="644" ht="12.75">
      <c r="F644" s="30"/>
    </row>
    <row r="645" ht="12.75">
      <c r="F645" s="30"/>
    </row>
    <row r="646" ht="12.75">
      <c r="F646" s="30"/>
    </row>
    <row r="647" ht="12.75">
      <c r="F647" s="30"/>
    </row>
    <row r="648" ht="12.75">
      <c r="F648" s="30"/>
    </row>
    <row r="649" ht="12.75">
      <c r="F649" s="30"/>
    </row>
    <row r="650" ht="12.75">
      <c r="F650" s="30"/>
    </row>
    <row r="651" ht="12.75">
      <c r="F651" s="30"/>
    </row>
    <row r="652" ht="12.75">
      <c r="F652" s="30"/>
    </row>
    <row r="653" ht="12.75">
      <c r="F653" s="30"/>
    </row>
    <row r="654" ht="12.75">
      <c r="F654" s="30"/>
    </row>
    <row r="655" ht="12.75">
      <c r="F655" s="30"/>
    </row>
    <row r="656" ht="12.75">
      <c r="F656" s="30"/>
    </row>
    <row r="657" ht="12.75">
      <c r="F657" s="30"/>
    </row>
    <row r="658" ht="12.75">
      <c r="F658" s="30"/>
    </row>
    <row r="659" ht="12.75">
      <c r="F659" s="30"/>
    </row>
    <row r="660" ht="12.75">
      <c r="F660" s="30"/>
    </row>
    <row r="661" ht="12.75">
      <c r="F661" s="30"/>
    </row>
    <row r="662" ht="12.75">
      <c r="F662" s="30"/>
    </row>
    <row r="663" ht="12.75">
      <c r="F663" s="30"/>
    </row>
    <row r="664" ht="12.75">
      <c r="F664" s="30"/>
    </row>
    <row r="665" ht="12.75">
      <c r="F665" s="30"/>
    </row>
    <row r="666" ht="12.75">
      <c r="F666" s="30"/>
    </row>
    <row r="667" ht="12.75">
      <c r="F667" s="30"/>
    </row>
    <row r="668" ht="12.75">
      <c r="F668" s="30"/>
    </row>
    <row r="669" ht="12.75">
      <c r="F669" s="30"/>
    </row>
    <row r="670" ht="12.75">
      <c r="F670" s="30"/>
    </row>
    <row r="671" ht="12.75">
      <c r="F671" s="30"/>
    </row>
    <row r="672" ht="12.75">
      <c r="F672" s="30"/>
    </row>
    <row r="673" ht="12.75">
      <c r="F673" s="30"/>
    </row>
    <row r="674" ht="12.75">
      <c r="F674" s="30"/>
    </row>
    <row r="675" ht="12.75">
      <c r="F675" s="30"/>
    </row>
    <row r="676" ht="12.75">
      <c r="F676" s="30"/>
    </row>
    <row r="677" ht="12.75">
      <c r="F677" s="30"/>
    </row>
    <row r="678" ht="12.75">
      <c r="F678" s="30"/>
    </row>
    <row r="679" ht="12.75">
      <c r="F679" s="30"/>
    </row>
    <row r="680" ht="12.75">
      <c r="F680" s="30"/>
    </row>
    <row r="681" ht="12.75">
      <c r="F681" s="30"/>
    </row>
    <row r="682" ht="12.75">
      <c r="F682" s="30"/>
    </row>
    <row r="683" ht="12.75">
      <c r="F683" s="30"/>
    </row>
    <row r="684" ht="12.75">
      <c r="F684" s="30"/>
    </row>
    <row r="685" ht="12.75">
      <c r="F685" s="30"/>
    </row>
    <row r="686" ht="12.75">
      <c r="F686" s="30"/>
    </row>
    <row r="687" ht="12.75">
      <c r="F687" s="30"/>
    </row>
    <row r="688" ht="12.75">
      <c r="F688" s="30"/>
    </row>
    <row r="689" ht="12.75">
      <c r="F689" s="30"/>
    </row>
    <row r="690" ht="12.75">
      <c r="F690" s="30"/>
    </row>
    <row r="691" ht="12.75">
      <c r="F691" s="30"/>
    </row>
    <row r="692" ht="12.75">
      <c r="F692" s="30"/>
    </row>
    <row r="693" ht="12.75">
      <c r="F693" s="30"/>
    </row>
    <row r="694" ht="12.75">
      <c r="F694" s="30"/>
    </row>
    <row r="695" ht="12.75">
      <c r="F695" s="30"/>
    </row>
    <row r="696" ht="12.75">
      <c r="F696" s="30"/>
    </row>
    <row r="697" ht="12.75">
      <c r="F697" s="30"/>
    </row>
    <row r="698" ht="12.75">
      <c r="F698" s="30"/>
    </row>
    <row r="699" ht="12.75">
      <c r="F699" s="30"/>
    </row>
    <row r="700" ht="12.75">
      <c r="F700" s="30"/>
    </row>
    <row r="701" ht="12.75">
      <c r="F701" s="30"/>
    </row>
    <row r="702" ht="12.75">
      <c r="F702" s="30"/>
    </row>
    <row r="703" ht="12.75">
      <c r="F703" s="30"/>
    </row>
    <row r="704" ht="12.75">
      <c r="F704" s="30"/>
    </row>
    <row r="705" ht="12.75">
      <c r="F705" s="30"/>
    </row>
    <row r="706" ht="12.75">
      <c r="F706" s="30"/>
    </row>
    <row r="707" ht="12.75">
      <c r="F707" s="30"/>
    </row>
    <row r="708" ht="12.75">
      <c r="F708" s="30"/>
    </row>
    <row r="709" ht="12.75">
      <c r="F709" s="30"/>
    </row>
    <row r="710" ht="12.75">
      <c r="F710" s="30"/>
    </row>
    <row r="711" ht="12.75">
      <c r="F711" s="30"/>
    </row>
    <row r="712" ht="12.75">
      <c r="F712" s="30"/>
    </row>
    <row r="713" ht="12.75">
      <c r="F713" s="30"/>
    </row>
    <row r="714" ht="12.75">
      <c r="F714" s="30"/>
    </row>
    <row r="715" ht="12.75">
      <c r="F715" s="30"/>
    </row>
    <row r="716" ht="12.75">
      <c r="F716" s="30"/>
    </row>
    <row r="717" ht="12.75">
      <c r="F717" s="30"/>
    </row>
    <row r="718" ht="12.75">
      <c r="F718" s="30"/>
    </row>
    <row r="719" ht="12.75">
      <c r="F719" s="30"/>
    </row>
    <row r="720" ht="12.75">
      <c r="F720" s="30"/>
    </row>
    <row r="721" ht="12.75">
      <c r="F721" s="30"/>
    </row>
    <row r="722" ht="12.75">
      <c r="F722" s="30"/>
    </row>
    <row r="723" ht="12.75">
      <c r="F723" s="30"/>
    </row>
    <row r="724" ht="12.75">
      <c r="F724" s="30"/>
    </row>
    <row r="725" ht="12.75">
      <c r="F725" s="30"/>
    </row>
    <row r="726" ht="12.75">
      <c r="F726" s="30"/>
    </row>
    <row r="727" ht="12.75">
      <c r="F727" s="30"/>
    </row>
    <row r="728" ht="12.75">
      <c r="F728" s="30"/>
    </row>
    <row r="729" ht="12.75">
      <c r="F729" s="30"/>
    </row>
    <row r="730" ht="12.75">
      <c r="F730" s="30"/>
    </row>
    <row r="731" ht="12.75">
      <c r="F731" s="30"/>
    </row>
    <row r="732" ht="12.75">
      <c r="F732" s="30"/>
    </row>
    <row r="733" ht="12.75">
      <c r="F733" s="30"/>
    </row>
    <row r="734" ht="12.75">
      <c r="F734" s="30"/>
    </row>
    <row r="735" ht="12.75">
      <c r="F735" s="30"/>
    </row>
    <row r="736" ht="12.75">
      <c r="F736" s="30"/>
    </row>
    <row r="737" ht="12.75">
      <c r="F737" s="30"/>
    </row>
    <row r="738" ht="12.75">
      <c r="F738" s="30"/>
    </row>
    <row r="739" ht="12.75">
      <c r="F739" s="30"/>
    </row>
    <row r="740" ht="12.75">
      <c r="F740" s="30"/>
    </row>
    <row r="741" ht="12.75">
      <c r="F741" s="30"/>
    </row>
    <row r="742" ht="12.75">
      <c r="F742" s="30"/>
    </row>
    <row r="743" ht="12.75">
      <c r="F743" s="30"/>
    </row>
    <row r="744" ht="12.75">
      <c r="F744" s="30"/>
    </row>
    <row r="745" ht="12.75">
      <c r="F745" s="30"/>
    </row>
    <row r="746" ht="12.75">
      <c r="F746" s="30"/>
    </row>
    <row r="747" ht="12.75">
      <c r="F747" s="30"/>
    </row>
    <row r="748" ht="12.75">
      <c r="F748" s="30"/>
    </row>
    <row r="749" ht="12.75">
      <c r="F749" s="30"/>
    </row>
    <row r="750" ht="12.75">
      <c r="F750" s="30"/>
    </row>
    <row r="751" ht="12.75">
      <c r="F751" s="30"/>
    </row>
    <row r="752" ht="12.75">
      <c r="F752" s="30"/>
    </row>
    <row r="753" ht="12.75">
      <c r="F753" s="30"/>
    </row>
    <row r="754" ht="12.75">
      <c r="F754" s="30"/>
    </row>
    <row r="755" ht="12.75">
      <c r="F755" s="30"/>
    </row>
    <row r="756" ht="12.75">
      <c r="F756" s="30"/>
    </row>
    <row r="757" ht="12.75">
      <c r="F757" s="30"/>
    </row>
    <row r="758" ht="12.75">
      <c r="F758" s="30"/>
    </row>
    <row r="759" ht="12.75">
      <c r="F759" s="30"/>
    </row>
    <row r="760" ht="12.75">
      <c r="F760" s="30"/>
    </row>
    <row r="761" ht="12.75">
      <c r="F761" s="30"/>
    </row>
    <row r="762" ht="12.75">
      <c r="F762" s="30"/>
    </row>
    <row r="763" ht="12.75">
      <c r="F763" s="30"/>
    </row>
    <row r="764" ht="12.75">
      <c r="F764" s="30"/>
    </row>
    <row r="765" ht="12.75">
      <c r="F765" s="30"/>
    </row>
    <row r="766" ht="12.75">
      <c r="F766" s="30"/>
    </row>
    <row r="767" ht="12.75">
      <c r="F767" s="30"/>
    </row>
    <row r="768" ht="12.75">
      <c r="F768" s="30"/>
    </row>
    <row r="769" ht="12.75">
      <c r="F769" s="30"/>
    </row>
    <row r="770" ht="12.75">
      <c r="F770" s="30"/>
    </row>
    <row r="771" ht="12.75">
      <c r="F771" s="30"/>
    </row>
    <row r="772" ht="12.75">
      <c r="F772" s="30"/>
    </row>
    <row r="773" ht="12.75">
      <c r="F773" s="30"/>
    </row>
    <row r="774" ht="12.75">
      <c r="F774" s="30"/>
    </row>
    <row r="775" ht="12.75">
      <c r="F775" s="30"/>
    </row>
    <row r="776" ht="12.75">
      <c r="F776" s="30"/>
    </row>
    <row r="777" ht="12.75">
      <c r="F777" s="30"/>
    </row>
    <row r="778" ht="12.75">
      <c r="F778" s="30"/>
    </row>
    <row r="779" ht="12.75">
      <c r="F779" s="30"/>
    </row>
    <row r="780" ht="12.75">
      <c r="F780" s="30"/>
    </row>
    <row r="781" ht="12.75">
      <c r="F781" s="30"/>
    </row>
    <row r="782" ht="12.75">
      <c r="F782" s="30"/>
    </row>
    <row r="783" ht="12.75">
      <c r="F783" s="30"/>
    </row>
    <row r="784" ht="12.75">
      <c r="F784" s="30"/>
    </row>
    <row r="785" ht="12.75">
      <c r="F785" s="30"/>
    </row>
    <row r="786" ht="12.75">
      <c r="F786" s="30"/>
    </row>
    <row r="787" ht="12.75">
      <c r="F787" s="30"/>
    </row>
    <row r="788" ht="12.75">
      <c r="F788" s="30"/>
    </row>
    <row r="789" ht="12.75">
      <c r="F789" s="30"/>
    </row>
    <row r="790" ht="12.75">
      <c r="F790" s="30"/>
    </row>
    <row r="791" ht="12.75">
      <c r="F791" s="30"/>
    </row>
    <row r="792" ht="12.75">
      <c r="F792" s="30"/>
    </row>
    <row r="793" ht="12.75">
      <c r="F793" s="30"/>
    </row>
    <row r="794" ht="12.75">
      <c r="F794" s="30"/>
    </row>
    <row r="795" ht="12.75">
      <c r="F795" s="30"/>
    </row>
    <row r="796" ht="12.75">
      <c r="F796" s="30"/>
    </row>
    <row r="797" ht="12.75">
      <c r="F797" s="30"/>
    </row>
    <row r="798" ht="12.75">
      <c r="F798" s="30"/>
    </row>
    <row r="799" ht="12.75">
      <c r="F799" s="30"/>
    </row>
    <row r="800" ht="12.75">
      <c r="F800" s="30"/>
    </row>
    <row r="801" ht="12.75">
      <c r="F801" s="30"/>
    </row>
    <row r="802" ht="12.75">
      <c r="F802" s="30"/>
    </row>
    <row r="803" ht="12.75">
      <c r="F803" s="30"/>
    </row>
    <row r="804" ht="12.75">
      <c r="F804" s="30"/>
    </row>
    <row r="805" ht="12.75">
      <c r="F805" s="30"/>
    </row>
    <row r="806" ht="12.75">
      <c r="F806" s="30"/>
    </row>
    <row r="807" ht="12.75">
      <c r="F807" s="30"/>
    </row>
    <row r="808" ht="12.75">
      <c r="F808" s="30"/>
    </row>
    <row r="809" ht="12.75">
      <c r="F809" s="30"/>
    </row>
    <row r="810" ht="12.75">
      <c r="F810" s="30"/>
    </row>
    <row r="811" ht="12.75">
      <c r="F811" s="30"/>
    </row>
    <row r="812" ht="12.75">
      <c r="F812" s="30"/>
    </row>
    <row r="813" ht="12.75">
      <c r="F813" s="30"/>
    </row>
    <row r="814" ht="12.75">
      <c r="F814" s="30"/>
    </row>
    <row r="815" ht="12.75">
      <c r="F815" s="30"/>
    </row>
    <row r="816" ht="12.75">
      <c r="F816" s="30"/>
    </row>
    <row r="817" ht="12.75">
      <c r="F817" s="30"/>
    </row>
    <row r="818" ht="12.75">
      <c r="F818" s="30"/>
    </row>
    <row r="819" ht="12.75">
      <c r="F819" s="30"/>
    </row>
    <row r="820" ht="12.75">
      <c r="F820" s="30"/>
    </row>
    <row r="821" ht="12.75">
      <c r="F821" s="30"/>
    </row>
    <row r="822" ht="12.75">
      <c r="F822" s="30"/>
    </row>
    <row r="823" ht="12.75">
      <c r="F823" s="30"/>
    </row>
    <row r="824" ht="12.75">
      <c r="F824" s="30"/>
    </row>
    <row r="825" ht="12.75">
      <c r="F825" s="30"/>
    </row>
    <row r="826" ht="12.75">
      <c r="F826" s="30"/>
    </row>
    <row r="827" ht="12.75">
      <c r="F827" s="30"/>
    </row>
    <row r="828" ht="12.75">
      <c r="F828" s="30"/>
    </row>
    <row r="829" ht="12.75">
      <c r="F829" s="30"/>
    </row>
    <row r="830" ht="12.75">
      <c r="F830" s="30"/>
    </row>
    <row r="831" ht="12.75">
      <c r="F831" s="30"/>
    </row>
    <row r="832" ht="12.75">
      <c r="F832" s="30"/>
    </row>
    <row r="833" ht="12.75">
      <c r="F833" s="30"/>
    </row>
    <row r="834" ht="12.75">
      <c r="F834" s="30"/>
    </row>
    <row r="835" ht="12.75">
      <c r="F835" s="30"/>
    </row>
    <row r="836" ht="12.75">
      <c r="F836" s="30"/>
    </row>
    <row r="837" ht="12.75">
      <c r="F837" s="30"/>
    </row>
    <row r="838" ht="12.75">
      <c r="F838" s="30"/>
    </row>
    <row r="839" ht="12.75">
      <c r="F839" s="30"/>
    </row>
    <row r="840" ht="12.75">
      <c r="F840" s="30"/>
    </row>
    <row r="841" ht="12.75">
      <c r="F841" s="30"/>
    </row>
    <row r="842" ht="12.75">
      <c r="F842" s="30"/>
    </row>
    <row r="843" ht="12.75">
      <c r="F843" s="30"/>
    </row>
    <row r="844" ht="12.75">
      <c r="F844" s="30"/>
    </row>
    <row r="845" ht="12.75">
      <c r="F845" s="30"/>
    </row>
    <row r="846" ht="12.75">
      <c r="F846" s="30"/>
    </row>
    <row r="847" ht="12.75">
      <c r="F847" s="30"/>
    </row>
    <row r="848" ht="12.75">
      <c r="F848" s="30"/>
    </row>
    <row r="849" ht="12.75">
      <c r="F849" s="30"/>
    </row>
    <row r="850" ht="12.75">
      <c r="F850" s="30"/>
    </row>
    <row r="851" ht="12.75">
      <c r="F851" s="30"/>
    </row>
    <row r="852" ht="12.75">
      <c r="F852" s="30"/>
    </row>
    <row r="853" ht="12.75">
      <c r="F853" s="30"/>
    </row>
    <row r="854" ht="12.75">
      <c r="F854" s="30"/>
    </row>
    <row r="855" ht="12.75">
      <c r="F855" s="30"/>
    </row>
    <row r="856" ht="12.75">
      <c r="F856" s="30"/>
    </row>
    <row r="857" ht="12.75">
      <c r="F857" s="30"/>
    </row>
    <row r="858" ht="12.75">
      <c r="F858" s="30"/>
    </row>
    <row r="859" ht="12.75">
      <c r="F859" s="30"/>
    </row>
    <row r="860" ht="12.75">
      <c r="F860" s="30"/>
    </row>
    <row r="861" ht="12.75">
      <c r="F861" s="30"/>
    </row>
    <row r="862" ht="12.75">
      <c r="F862" s="30"/>
    </row>
    <row r="863" ht="12.75">
      <c r="F863" s="30"/>
    </row>
    <row r="864" ht="12.75">
      <c r="F864" s="30"/>
    </row>
    <row r="865" ht="12.75">
      <c r="F865" s="30"/>
    </row>
    <row r="866" ht="12.75">
      <c r="F866" s="30"/>
    </row>
    <row r="867" ht="12.75">
      <c r="F867" s="30"/>
    </row>
    <row r="868" ht="12.75">
      <c r="F868" s="30"/>
    </row>
    <row r="869" ht="12.75">
      <c r="F869" s="30"/>
    </row>
    <row r="870" ht="12.75">
      <c r="F870" s="30"/>
    </row>
    <row r="871" ht="12.75">
      <c r="F871" s="30"/>
    </row>
    <row r="872" ht="12.75">
      <c r="F872" s="30"/>
    </row>
    <row r="873" ht="12.75">
      <c r="F873" s="30"/>
    </row>
    <row r="874" ht="12.75">
      <c r="F874" s="30"/>
    </row>
    <row r="875" ht="12.75">
      <c r="F875" s="30"/>
    </row>
    <row r="876" ht="12.75">
      <c r="F876" s="30"/>
    </row>
    <row r="877" ht="12.75">
      <c r="F877" s="30"/>
    </row>
    <row r="878" ht="12.75">
      <c r="F878" s="30"/>
    </row>
    <row r="879" ht="12.75">
      <c r="F879" s="30"/>
    </row>
    <row r="880" ht="12.75">
      <c r="F880" s="30"/>
    </row>
    <row r="881" ht="12.75">
      <c r="F881" s="30"/>
    </row>
    <row r="882" ht="12.75">
      <c r="F882" s="30"/>
    </row>
    <row r="883" ht="12.75">
      <c r="F883" s="30"/>
    </row>
    <row r="884" ht="12.75">
      <c r="F884" s="30"/>
    </row>
    <row r="885" ht="12.75">
      <c r="F885" s="30"/>
    </row>
    <row r="886" ht="12.75">
      <c r="F886" s="30"/>
    </row>
    <row r="887" ht="12.75">
      <c r="F887" s="30"/>
    </row>
    <row r="888" ht="12.75">
      <c r="F888" s="30"/>
    </row>
    <row r="889" ht="12.75">
      <c r="F889" s="30"/>
    </row>
    <row r="890" ht="12.75">
      <c r="F890" s="30"/>
    </row>
    <row r="891" ht="12.75">
      <c r="F891" s="30"/>
    </row>
    <row r="892" ht="12.75">
      <c r="F892" s="30"/>
    </row>
    <row r="893" ht="12.75">
      <c r="F893" s="30"/>
    </row>
    <row r="894" ht="12.75">
      <c r="F894" s="30"/>
    </row>
    <row r="895" ht="12.75">
      <c r="F895" s="30"/>
    </row>
    <row r="896" ht="12.75">
      <c r="F896" s="30"/>
    </row>
    <row r="897" ht="12.75">
      <c r="F897" s="30"/>
    </row>
    <row r="898" ht="12.75">
      <c r="F898" s="30"/>
    </row>
    <row r="899" ht="12.75">
      <c r="F899" s="30"/>
    </row>
    <row r="900" ht="12.75">
      <c r="F900" s="30"/>
    </row>
    <row r="901" ht="12.75">
      <c r="F901" s="30"/>
    </row>
    <row r="902" ht="12.75">
      <c r="F902" s="30"/>
    </row>
    <row r="903" ht="12.75">
      <c r="F903" s="30"/>
    </row>
    <row r="904" ht="12.75">
      <c r="F904" s="30"/>
    </row>
    <row r="905" ht="12.75">
      <c r="F905" s="30"/>
    </row>
    <row r="906" ht="12.75">
      <c r="F906" s="30"/>
    </row>
    <row r="907" ht="12.75">
      <c r="F907" s="30"/>
    </row>
    <row r="908" ht="12.75">
      <c r="F908" s="30"/>
    </row>
    <row r="909" ht="12.75">
      <c r="F909" s="30"/>
    </row>
    <row r="910" ht="12.75">
      <c r="F910" s="30"/>
    </row>
    <row r="911" ht="12.75">
      <c r="F911" s="30"/>
    </row>
    <row r="912" ht="12.75">
      <c r="F912" s="30"/>
    </row>
    <row r="913" ht="12.75">
      <c r="F913" s="30"/>
    </row>
    <row r="914" ht="12.75">
      <c r="F914" s="30"/>
    </row>
    <row r="915" ht="12.75">
      <c r="F915" s="30"/>
    </row>
    <row r="916" ht="12.75">
      <c r="F916" s="30"/>
    </row>
    <row r="917" ht="12.75">
      <c r="F917" s="30"/>
    </row>
    <row r="918" ht="12.75">
      <c r="F918" s="30"/>
    </row>
    <row r="919" ht="12.75">
      <c r="F919" s="30"/>
    </row>
    <row r="920" ht="12.75">
      <c r="F920" s="30"/>
    </row>
    <row r="921" ht="12.75">
      <c r="F921" s="30"/>
    </row>
    <row r="922" ht="12.75">
      <c r="F922" s="30"/>
    </row>
    <row r="923" ht="12.75">
      <c r="F923" s="30"/>
    </row>
    <row r="924" ht="12.75">
      <c r="F924" s="30"/>
    </row>
    <row r="925" ht="12.75">
      <c r="F925" s="30"/>
    </row>
    <row r="926" ht="12.75">
      <c r="F926" s="30"/>
    </row>
    <row r="927" ht="12.75">
      <c r="F927" s="30"/>
    </row>
    <row r="928" ht="12.75">
      <c r="F928" s="30"/>
    </row>
    <row r="929" ht="12.75">
      <c r="F929" s="30"/>
    </row>
    <row r="930" ht="12.75">
      <c r="F930" s="30"/>
    </row>
    <row r="931" ht="12.75">
      <c r="F931" s="30"/>
    </row>
    <row r="932" ht="12.75">
      <c r="F932" s="30"/>
    </row>
    <row r="933" ht="12.75">
      <c r="F933" s="30"/>
    </row>
    <row r="934" ht="12.75">
      <c r="F934" s="30"/>
    </row>
    <row r="935" ht="12.75">
      <c r="F935" s="30"/>
    </row>
    <row r="936" ht="12.75">
      <c r="F936" s="30"/>
    </row>
    <row r="937" ht="12.75">
      <c r="F937" s="30"/>
    </row>
    <row r="938" ht="12.75">
      <c r="F938" s="30"/>
    </row>
    <row r="939" ht="12.75">
      <c r="F939" s="30"/>
    </row>
    <row r="940" ht="12.75">
      <c r="F940" s="30"/>
    </row>
    <row r="941" ht="12.75">
      <c r="F941" s="30"/>
    </row>
    <row r="942" ht="12.75">
      <c r="F942" s="30"/>
    </row>
    <row r="943" ht="12.75">
      <c r="F943" s="30"/>
    </row>
    <row r="944" ht="12.75">
      <c r="F944" s="30"/>
    </row>
    <row r="945" ht="12.75">
      <c r="F945" s="30"/>
    </row>
    <row r="946" ht="12.75">
      <c r="F946" s="30"/>
    </row>
    <row r="947" ht="12.75">
      <c r="F947" s="30"/>
    </row>
    <row r="948" ht="12.75">
      <c r="F948" s="30"/>
    </row>
    <row r="949" ht="12.75">
      <c r="F949" s="30"/>
    </row>
    <row r="950" ht="12.75">
      <c r="F950" s="30"/>
    </row>
    <row r="951" ht="12.75">
      <c r="F951" s="30"/>
    </row>
    <row r="952" ht="12.75">
      <c r="F952" s="30"/>
    </row>
    <row r="953" ht="12.75">
      <c r="F953" s="30"/>
    </row>
    <row r="954" ht="12.75">
      <c r="F954" s="30"/>
    </row>
    <row r="955" ht="12.75">
      <c r="F955" s="30"/>
    </row>
    <row r="956" ht="12.75">
      <c r="F956" s="30"/>
    </row>
    <row r="957" ht="12.75">
      <c r="F957" s="30"/>
    </row>
    <row r="958" ht="12.75">
      <c r="F958" s="30"/>
    </row>
    <row r="959" ht="12.75">
      <c r="F959" s="30"/>
    </row>
    <row r="960" ht="12.75">
      <c r="F960" s="30"/>
    </row>
    <row r="961" ht="12.75">
      <c r="F961" s="30"/>
    </row>
    <row r="962" ht="12.75">
      <c r="F962" s="30"/>
    </row>
    <row r="963" ht="12.75">
      <c r="F963" s="30"/>
    </row>
    <row r="964" ht="12.75">
      <c r="F964" s="30"/>
    </row>
    <row r="965" ht="12.75">
      <c r="F965" s="30"/>
    </row>
    <row r="966" ht="12.75">
      <c r="F966" s="30"/>
    </row>
    <row r="967" ht="12.75">
      <c r="F967" s="30"/>
    </row>
    <row r="968" ht="12.75">
      <c r="F968" s="30"/>
    </row>
    <row r="969" ht="12.75">
      <c r="F969" s="30"/>
    </row>
    <row r="970" ht="12.75">
      <c r="F970" s="30"/>
    </row>
    <row r="971" ht="12.75">
      <c r="F971" s="30"/>
    </row>
    <row r="972" ht="12.75">
      <c r="F972" s="30"/>
    </row>
    <row r="973" ht="12.75">
      <c r="F973" s="30"/>
    </row>
    <row r="974" ht="12.75">
      <c r="F974" s="30"/>
    </row>
    <row r="975" ht="12.75">
      <c r="F975" s="30"/>
    </row>
    <row r="976" ht="12.75">
      <c r="F976" s="30"/>
    </row>
    <row r="977" ht="12.75">
      <c r="F977" s="30"/>
    </row>
    <row r="978" ht="12.75">
      <c r="F978" s="30"/>
    </row>
    <row r="979" ht="12.75">
      <c r="F979" s="30"/>
    </row>
    <row r="980" ht="12.75">
      <c r="F980" s="30"/>
    </row>
    <row r="981" ht="12.75">
      <c r="F981" s="30"/>
    </row>
    <row r="982" ht="12.75">
      <c r="F982" s="30"/>
    </row>
    <row r="983" ht="12.75">
      <c r="F983" s="30"/>
    </row>
    <row r="984" ht="12.75">
      <c r="F984" s="30"/>
    </row>
    <row r="985" ht="12.75">
      <c r="F985" s="30"/>
    </row>
    <row r="986" ht="12.75">
      <c r="F986" s="30"/>
    </row>
    <row r="987" ht="12.75">
      <c r="F987" s="30"/>
    </row>
    <row r="988" ht="12.75">
      <c r="F988" s="30"/>
    </row>
    <row r="989" ht="12.75">
      <c r="F989" s="30"/>
    </row>
    <row r="990" ht="12.75">
      <c r="F990" s="30"/>
    </row>
    <row r="991" ht="12.75">
      <c r="F991" s="30"/>
    </row>
    <row r="992" ht="12.75">
      <c r="F992" s="30"/>
    </row>
    <row r="993" ht="12.75">
      <c r="F993" s="30"/>
    </row>
    <row r="994" ht="12.75">
      <c r="F994" s="30"/>
    </row>
    <row r="995" ht="12.75">
      <c r="F995" s="30"/>
    </row>
    <row r="996" ht="12.75">
      <c r="F996" s="30"/>
    </row>
    <row r="997" ht="12.75">
      <c r="F997" s="30"/>
    </row>
    <row r="998" ht="12.75">
      <c r="F998" s="30"/>
    </row>
    <row r="999" ht="12.75">
      <c r="F999" s="30"/>
    </row>
    <row r="1000" ht="12.75">
      <c r="F1000" s="30"/>
    </row>
    <row r="1001" ht="12.75">
      <c r="F1001" s="30"/>
    </row>
    <row r="1002" ht="12.75">
      <c r="F1002" s="30"/>
    </row>
    <row r="1003" ht="12.75">
      <c r="F1003" s="30"/>
    </row>
    <row r="1004" ht="12.75">
      <c r="F1004" s="30"/>
    </row>
    <row r="1005" ht="12.75">
      <c r="F1005" s="30"/>
    </row>
    <row r="1006" ht="12.75">
      <c r="F1006" s="30"/>
    </row>
    <row r="1007" ht="12.75">
      <c r="F1007" s="30"/>
    </row>
    <row r="1008" ht="12.75">
      <c r="F1008" s="30"/>
    </row>
    <row r="1009" ht="12.75">
      <c r="F1009" s="30"/>
    </row>
    <row r="1010" ht="12.75">
      <c r="F1010" s="30"/>
    </row>
    <row r="1011" ht="12.75">
      <c r="F1011" s="30"/>
    </row>
    <row r="1012" ht="12.75">
      <c r="F1012" s="30"/>
    </row>
    <row r="1013" ht="12.75">
      <c r="F1013" s="30"/>
    </row>
    <row r="1014" ht="12.75">
      <c r="F1014" s="30"/>
    </row>
    <row r="1015" ht="12.75">
      <c r="F1015" s="30"/>
    </row>
    <row r="1016" ht="12.75">
      <c r="F1016" s="30"/>
    </row>
    <row r="1017" ht="12.75">
      <c r="F1017" s="30"/>
    </row>
    <row r="1018" ht="12.75">
      <c r="F1018" s="30"/>
    </row>
    <row r="1019" ht="12.75">
      <c r="F1019" s="30"/>
    </row>
    <row r="1020" ht="12.75">
      <c r="F1020" s="30"/>
    </row>
    <row r="1021" ht="12.75">
      <c r="F1021" s="30"/>
    </row>
    <row r="1022" ht="12.75">
      <c r="F1022" s="30"/>
    </row>
    <row r="1023" ht="12.75">
      <c r="F1023" s="30"/>
    </row>
    <row r="1024" ht="12.75">
      <c r="F1024" s="30"/>
    </row>
    <row r="1025" ht="12.75">
      <c r="F1025" s="30"/>
    </row>
    <row r="1026" ht="12.75">
      <c r="F1026" s="30"/>
    </row>
    <row r="1027" ht="12.75">
      <c r="F1027" s="30"/>
    </row>
    <row r="1028" ht="12.75">
      <c r="F1028" s="30"/>
    </row>
    <row r="1029" ht="12.75">
      <c r="F1029" s="30"/>
    </row>
    <row r="1030" ht="12.75">
      <c r="F1030" s="30"/>
    </row>
    <row r="1031" ht="12.75">
      <c r="F1031" s="30"/>
    </row>
    <row r="1032" ht="12.75">
      <c r="F1032" s="30"/>
    </row>
  </sheetData>
  <sheetProtection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77" r:id="rId1"/>
  <rowBreaks count="4" manualBreakCount="4">
    <brk id="68" max="11" man="1"/>
    <brk id="125" max="11" man="1"/>
    <brk id="178" max="11" man="1"/>
    <brk id="2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2007-12-20T18:32:45Z</cp:lastPrinted>
  <dcterms:created xsi:type="dcterms:W3CDTF">1997-10-28T14:36:20Z</dcterms:created>
  <dcterms:modified xsi:type="dcterms:W3CDTF">2009-04-24T02:56:50Z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