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5360" windowHeight="9012" tabRatio="500" activeTab="0"/>
  </bookViews>
  <sheets>
    <sheet name="A" sheetId="1" r:id="rId1"/>
  </sheets>
  <definedNames>
    <definedName name="_xlnm.Print_Area" localSheetId="0">'A'!$A$9:$L$245</definedName>
    <definedName name="_xlnm.Print_Titles" localSheetId="0">'A'!$1:$8</definedName>
  </definedNames>
  <calcPr fullCalcOnLoad="1"/>
</workbook>
</file>

<file path=xl/sharedStrings.xml><?xml version="1.0" encoding="utf-8"?>
<sst xmlns="http://schemas.openxmlformats.org/spreadsheetml/2006/main" count="259" uniqueCount="231">
  <si>
    <t>UNDESIGNATED</t>
  </si>
  <si>
    <t>ARCHITECTURE</t>
  </si>
  <si>
    <t>ARTS &amp; SCIENCES</t>
  </si>
  <si>
    <t xml:space="preserve">   Undeclared</t>
  </si>
  <si>
    <t xml:space="preserve">   Art</t>
  </si>
  <si>
    <t xml:space="preserve">   Biology</t>
  </si>
  <si>
    <t xml:space="preserve">   Chemistry</t>
  </si>
  <si>
    <t xml:space="preserve">   Communication Studies</t>
  </si>
  <si>
    <t xml:space="preserve">   Criminal Justice</t>
  </si>
  <si>
    <t xml:space="preserve">   Dance and Theatre</t>
  </si>
  <si>
    <t xml:space="preserve">     Dance</t>
  </si>
  <si>
    <t xml:space="preserve">     Theatre</t>
  </si>
  <si>
    <t xml:space="preserve">   English</t>
  </si>
  <si>
    <t xml:space="preserve">     French</t>
  </si>
  <si>
    <t xml:space="preserve">     German</t>
  </si>
  <si>
    <t xml:space="preserve">     Spanish</t>
  </si>
  <si>
    <t xml:space="preserve">   Geography &amp; Earth Sciences</t>
  </si>
  <si>
    <t xml:space="preserve">     Earth Science</t>
  </si>
  <si>
    <t xml:space="preserve">     Geography</t>
  </si>
  <si>
    <t xml:space="preserve">     Geology</t>
  </si>
  <si>
    <t xml:space="preserve">   Gerontology</t>
  </si>
  <si>
    <t xml:space="preserve">   History</t>
  </si>
  <si>
    <t xml:space="preserve">   Liberal Studies</t>
  </si>
  <si>
    <t xml:space="preserve">   Music</t>
  </si>
  <si>
    <t xml:space="preserve">   Philosophy</t>
  </si>
  <si>
    <t xml:space="preserve">   Political Science</t>
  </si>
  <si>
    <t xml:space="preserve">   Psychology</t>
  </si>
  <si>
    <t xml:space="preserve">     Psychology</t>
  </si>
  <si>
    <t xml:space="preserve">   Religious Studies</t>
  </si>
  <si>
    <t xml:space="preserve">     Social Work</t>
  </si>
  <si>
    <t xml:space="preserve">     Social Work - Lower Division</t>
  </si>
  <si>
    <t xml:space="preserve">BUSINESS ADMINISTRATION  </t>
  </si>
  <si>
    <t xml:space="preserve">   Pre-Business</t>
  </si>
  <si>
    <t xml:space="preserve">   Accounting</t>
  </si>
  <si>
    <t xml:space="preserve">   Economics</t>
  </si>
  <si>
    <t xml:space="preserve">   Marketing</t>
  </si>
  <si>
    <t xml:space="preserve">     International Business</t>
  </si>
  <si>
    <t xml:space="preserve">     Marketing</t>
  </si>
  <si>
    <t>EDUCATION</t>
  </si>
  <si>
    <t xml:space="preserve">   Certification</t>
  </si>
  <si>
    <t xml:space="preserve">   Pre-Elementary Education</t>
  </si>
  <si>
    <t xml:space="preserve">   Pre-Middle Grades Education</t>
  </si>
  <si>
    <t xml:space="preserve">   Pre-Special Education</t>
  </si>
  <si>
    <t xml:space="preserve">     Child &amp; Family Development</t>
  </si>
  <si>
    <t xml:space="preserve">     Counseling - Community</t>
  </si>
  <si>
    <t xml:space="preserve">     Counseling - School</t>
  </si>
  <si>
    <t xml:space="preserve">     Special Education</t>
  </si>
  <si>
    <t xml:space="preserve">     Educational Leadership</t>
  </si>
  <si>
    <t xml:space="preserve">     School Administration</t>
  </si>
  <si>
    <t xml:space="preserve">   Middle, Secondary, &amp; K-12 Education</t>
  </si>
  <si>
    <t xml:space="preserve">   Reading &amp; Elementary Education</t>
  </si>
  <si>
    <t xml:space="preserve">     Elementary Education</t>
  </si>
  <si>
    <t>ENGINEERING</t>
  </si>
  <si>
    <t xml:space="preserve">   </t>
  </si>
  <si>
    <t xml:space="preserve">   Civil Engineering</t>
  </si>
  <si>
    <t xml:space="preserve">   Computer Science</t>
  </si>
  <si>
    <t xml:space="preserve">   Engineering Technology</t>
  </si>
  <si>
    <t>GRAND TOTAL</t>
  </si>
  <si>
    <t xml:space="preserve">       FT</t>
  </si>
  <si>
    <t xml:space="preserve">      PT</t>
  </si>
  <si>
    <t xml:space="preserve"> </t>
  </si>
  <si>
    <t xml:space="preserve">       FTE</t>
  </si>
  <si>
    <t xml:space="preserve">     FT</t>
  </si>
  <si>
    <t xml:space="preserve">     PT</t>
  </si>
  <si>
    <t xml:space="preserve">      FTE</t>
  </si>
  <si>
    <t>UNDERGRADUATE AND GRADUATE FULL-TIME AND PART-TIME</t>
  </si>
  <si>
    <t xml:space="preserve">     Dance Education</t>
  </si>
  <si>
    <t xml:space="preserve">     Theatre Education</t>
  </si>
  <si>
    <t xml:space="preserve">     Industrial &amp; Operations Management</t>
  </si>
  <si>
    <t xml:space="preserve">     Management Information Systems</t>
  </si>
  <si>
    <t xml:space="preserve">     English</t>
  </si>
  <si>
    <t xml:space="preserve">   Languages &amp; Culture Studies</t>
  </si>
  <si>
    <t xml:space="preserve">     Computer Engineering</t>
  </si>
  <si>
    <t xml:space="preserve">     Electrical Engineering</t>
  </si>
  <si>
    <t xml:space="preserve">   Electrical &amp; Computer Engineering</t>
  </si>
  <si>
    <t xml:space="preserve">     English Education</t>
  </si>
  <si>
    <t>Source:  Computerized data from Institutional Research Office files.</t>
  </si>
  <si>
    <t xml:space="preserve">     Child &amp; Family Studies</t>
  </si>
  <si>
    <t xml:space="preserve">   International Studies</t>
  </si>
  <si>
    <t xml:space="preserve">   Social Work</t>
  </si>
  <si>
    <t xml:space="preserve">     Curriculum &amp; Supervision</t>
  </si>
  <si>
    <t xml:space="preserve">   Engineering Management</t>
  </si>
  <si>
    <t xml:space="preserve">     Middle Grades &amp; Secondary Education</t>
  </si>
  <si>
    <t xml:space="preserve">   Public Policy</t>
  </si>
  <si>
    <t xml:space="preserve">     Counseling</t>
  </si>
  <si>
    <t>HEALTH &amp; HUMAN SERVICES</t>
  </si>
  <si>
    <t xml:space="preserve">     Athletic Training</t>
  </si>
  <si>
    <t xml:space="preserve">     Reading, Language &amp; Literacy</t>
  </si>
  <si>
    <t xml:space="preserve">   Health Behavior &amp; Administration</t>
  </si>
  <si>
    <t xml:space="preserve">   Kinesiology</t>
  </si>
  <si>
    <t xml:space="preserve">     Health Administration</t>
  </si>
  <si>
    <t xml:space="preserve">     Computer Science</t>
  </si>
  <si>
    <t xml:space="preserve">     Information Technology</t>
  </si>
  <si>
    <t xml:space="preserve">     Art</t>
  </si>
  <si>
    <t xml:space="preserve">     Pre-Art</t>
  </si>
  <si>
    <t xml:space="preserve">     Music</t>
  </si>
  <si>
    <t xml:space="preserve">     Music Education</t>
  </si>
  <si>
    <t xml:space="preserve">     Music Performance</t>
  </si>
  <si>
    <t xml:space="preserve">     Pre-Kinesiology</t>
  </si>
  <si>
    <t xml:space="preserve">     Art Administration</t>
  </si>
  <si>
    <t xml:space="preserve">     Philosophy</t>
  </si>
  <si>
    <t xml:space="preserve">     Political Science</t>
  </si>
  <si>
    <t xml:space="preserve">     Physics</t>
  </si>
  <si>
    <t xml:space="preserve">     Optical Science and Engineering</t>
  </si>
  <si>
    <t xml:space="preserve">     Public Administration</t>
  </si>
  <si>
    <t xml:space="preserve">     Finance</t>
  </si>
  <si>
    <t xml:space="preserve">     Mathematical Finance</t>
  </si>
  <si>
    <t xml:space="preserve">   Curriculum &amp; Instruction</t>
  </si>
  <si>
    <t xml:space="preserve">     Communication Studies</t>
  </si>
  <si>
    <t xml:space="preserve">     Pre-Communication Studies</t>
  </si>
  <si>
    <t xml:space="preserve">   Counseling</t>
  </si>
  <si>
    <t xml:space="preserve">   Special Education &amp; Child Development</t>
  </si>
  <si>
    <t xml:space="preserve">     Applied Physics</t>
  </si>
  <si>
    <t xml:space="preserve">     Applied Mathematics</t>
  </si>
  <si>
    <t xml:space="preserve">     Mathematics</t>
  </si>
  <si>
    <t xml:space="preserve">     Mathematics Education</t>
  </si>
  <si>
    <t xml:space="preserve">     Civil Engineering</t>
  </si>
  <si>
    <t xml:space="preserve">     Infrastructure &amp; Environmental Services</t>
  </si>
  <si>
    <t xml:space="preserve">   Mathematics &amp; Statistics</t>
  </si>
  <si>
    <t xml:space="preserve">     Gerontology</t>
  </si>
  <si>
    <t xml:space="preserve">     Health Psychology</t>
  </si>
  <si>
    <t xml:space="preserve">   MAT - Foreign Language Education (K-12)</t>
  </si>
  <si>
    <t xml:space="preserve">     Clinical Exercise Physiology</t>
  </si>
  <si>
    <t xml:space="preserve">     Health Services Research</t>
  </si>
  <si>
    <t xml:space="preserve">   Latin-American Studies</t>
  </si>
  <si>
    <t xml:space="preserve">     Meteorology</t>
  </si>
  <si>
    <t xml:space="preserve"> Undergrad</t>
  </si>
  <si>
    <t xml:space="preserve">  Undergrad</t>
  </si>
  <si>
    <t xml:space="preserve">   Grad</t>
  </si>
  <si>
    <t xml:space="preserve">  </t>
  </si>
  <si>
    <t>DEGREE CREDIT HEADCOUNT ENROLLMENT AND FULL-TIME EQUIVALENT</t>
  </si>
  <si>
    <t>TABLE III-3a</t>
  </si>
  <si>
    <t xml:space="preserve">   Physics &amp; Optical Sciences</t>
  </si>
  <si>
    <t xml:space="preserve">      Pre-Accounting</t>
  </si>
  <si>
    <t xml:space="preserve">      Accounting</t>
  </si>
  <si>
    <t xml:space="preserve">      Pre-Economics</t>
  </si>
  <si>
    <t xml:space="preserve">      Economics</t>
  </si>
  <si>
    <t xml:space="preserve">     Middle Grades Education</t>
  </si>
  <si>
    <t xml:space="preserve">   Africana Studies</t>
  </si>
  <si>
    <t xml:space="preserve">   Bus Info Systems &amp; Operations Mgt</t>
  </si>
  <si>
    <t xml:space="preserve">     Teaching English as Sec Language</t>
  </si>
  <si>
    <t xml:space="preserve">     Teacher Licensure/Spec Educ Grad</t>
  </si>
  <si>
    <t xml:space="preserve">     Civil Engineering Technology</t>
  </si>
  <si>
    <t xml:space="preserve">     Electrical Engineering Technology</t>
  </si>
  <si>
    <t xml:space="preserve">     Fire Safety Engineering Technology</t>
  </si>
  <si>
    <t xml:space="preserve">     Mechanical Engineering Technology</t>
  </si>
  <si>
    <t xml:space="preserve">   Mechanical Egr &amp; Egr Science</t>
  </si>
  <si>
    <t xml:space="preserve">     Art History</t>
  </si>
  <si>
    <t xml:space="preserve">     Biology</t>
  </si>
  <si>
    <t xml:space="preserve">     Pre-Biology</t>
  </si>
  <si>
    <t xml:space="preserve">     Construction Management</t>
  </si>
  <si>
    <t xml:space="preserve">     Engineering Technology, Undesignated</t>
  </si>
  <si>
    <t xml:space="preserve">   Engineering Undesignated</t>
  </si>
  <si>
    <t xml:space="preserve">     Exercise Science</t>
  </si>
  <si>
    <t xml:space="preserve">   Organizational Science</t>
  </si>
  <si>
    <t xml:space="preserve">     Ethics &amp; Applied Philosophy</t>
  </si>
  <si>
    <t xml:space="preserve">   Business Administration</t>
  </si>
  <si>
    <t xml:space="preserve">      Business - PhD</t>
  </si>
  <si>
    <t xml:space="preserve">     Instructional Systems Technology</t>
  </si>
  <si>
    <t>COMPUTING AND INFORMATICS</t>
  </si>
  <si>
    <t xml:space="preserve"> School of Nursing</t>
  </si>
  <si>
    <t xml:space="preserve">       Graduate Certificate in Applied Linguistics</t>
  </si>
  <si>
    <t xml:space="preserve">       Graduate Certificate in Tech/Prof Writing </t>
  </si>
  <si>
    <t xml:space="preserve">       Graduate Certificate in Gerontology</t>
  </si>
  <si>
    <t xml:space="preserve">       Graduate Certificate In Translating</t>
  </si>
  <si>
    <t xml:space="preserve">       Graduate Certificate in Non-Profit Management</t>
  </si>
  <si>
    <t xml:space="preserve">       Graduate Certificate in Cognitive Sciences</t>
  </si>
  <si>
    <t xml:space="preserve">       Graduate Certification in Real Estate Fin &amp; Dev</t>
  </si>
  <si>
    <t xml:space="preserve">       Graduate Cert In Substance Abuse Counseling</t>
  </si>
  <si>
    <t xml:space="preserve">       Graduate Certification in Child &amp; Family Development</t>
  </si>
  <si>
    <t xml:space="preserve">       Graduate Certification in Advanced Databases &amp; </t>
  </si>
  <si>
    <t xml:space="preserve">           Knowledge Discovery</t>
  </si>
  <si>
    <t xml:space="preserve">       Graduate Certification in Info Security/Privacy</t>
  </si>
  <si>
    <t xml:space="preserve">     Software &amp; Information Systems</t>
  </si>
  <si>
    <t xml:space="preserve">     Nursing</t>
  </si>
  <si>
    <t xml:space="preserve">     Nurse Educator</t>
  </si>
  <si>
    <t xml:space="preserve">     Graduate</t>
  </si>
  <si>
    <t xml:space="preserve">   MAT - Elementary Education (K-6)</t>
  </si>
  <si>
    <t xml:space="preserve">   MAT - Art Education (K-12)</t>
  </si>
  <si>
    <t xml:space="preserve">   MAT - English as a Second Language (K-12)</t>
  </si>
  <si>
    <t xml:space="preserve">   MAT - Middle Grades Education (6-9)</t>
  </si>
  <si>
    <t xml:space="preserve">   MAT - Secondary Education (9-12)</t>
  </si>
  <si>
    <t xml:space="preserve">   MAT - Special Education (K-12)</t>
  </si>
  <si>
    <t>ENROLLMENT BY MAJOR/CONCENTRATION FOR SPRING 2008</t>
  </si>
  <si>
    <t xml:space="preserve">   Anthropology</t>
  </si>
  <si>
    <t xml:space="preserve">   Sociology</t>
  </si>
  <si>
    <t xml:space="preserve">     Criminal Justice</t>
  </si>
  <si>
    <t xml:space="preserve">     Pre-Criminal Justice</t>
  </si>
  <si>
    <t xml:space="preserve">     Mathematics for Business</t>
  </si>
  <si>
    <t xml:space="preserve">   Finance</t>
  </si>
  <si>
    <t xml:space="preserve">   Management</t>
  </si>
  <si>
    <t xml:space="preserve">   Global Business Management Certification</t>
  </si>
  <si>
    <t xml:space="preserve">     Respiratory Therapy</t>
  </si>
  <si>
    <t xml:space="preserve">     Public Health / Health Promotion</t>
  </si>
  <si>
    <t xml:space="preserve">     Pre-Public Health</t>
  </si>
  <si>
    <t xml:space="preserve">    Pending Architecture</t>
  </si>
  <si>
    <t xml:space="preserve">    Undesignated</t>
  </si>
  <si>
    <t xml:space="preserve">     Chemistry</t>
  </si>
  <si>
    <t xml:space="preserve">     Nanoscale Science</t>
  </si>
  <si>
    <t xml:space="preserve">       Graduate Certificate in Emergency Management</t>
  </si>
  <si>
    <t xml:space="preserve">     Psychology-Clinical/Community </t>
  </si>
  <si>
    <t xml:space="preserve">     Psychology-Industrial/Organizational </t>
  </si>
  <si>
    <t xml:space="preserve">      MBA - Hong Kong</t>
  </si>
  <si>
    <t xml:space="preserve">      MBA - Mexico</t>
  </si>
  <si>
    <t xml:space="preserve">      MBA - Taiwan</t>
  </si>
  <si>
    <t xml:space="preserve">      MBA - United States</t>
  </si>
  <si>
    <t xml:space="preserve">      MBA Plus Post-Master's Certification</t>
  </si>
  <si>
    <t xml:space="preserve">      MBA - Sports Marketing &amp; Management</t>
  </si>
  <si>
    <t xml:space="preserve">       Graduate Certification in Special Educ-Acad Gifted</t>
  </si>
  <si>
    <t xml:space="preserve">     Nursing - Advanced Clinical</t>
  </si>
  <si>
    <t xml:space="preserve">     Nursing - Anesthesia</t>
  </si>
  <si>
    <t xml:space="preserve">       Pre-Nursing Freshmen</t>
  </si>
  <si>
    <t xml:space="preserve">       Pre-Nursing Transfer</t>
  </si>
  <si>
    <t xml:space="preserve">       Pre-Nursing Pathways</t>
  </si>
  <si>
    <t xml:space="preserve">     Family Nurse Practitioner</t>
  </si>
  <si>
    <t xml:space="preserve">     Nursing - Community Health</t>
  </si>
  <si>
    <t xml:space="preserve">     Nursing - Pathways Program</t>
  </si>
  <si>
    <t xml:space="preserve">     Nursing - Mental Health</t>
  </si>
  <si>
    <t xml:space="preserve">     Nursing &amp; Health Administration</t>
  </si>
  <si>
    <t xml:space="preserve">      Graduate Certifcate In Nursing Education</t>
  </si>
  <si>
    <t xml:space="preserve">     Nursing Systems &amp; Populations</t>
  </si>
  <si>
    <t xml:space="preserve">      Post-Master's Cert in Advanced Clinical</t>
  </si>
  <si>
    <t xml:space="preserve">      Post-Master's Cert in Anesthesia</t>
  </si>
  <si>
    <t xml:space="preserve">      Post-Master's Cert in Family Nurse Practitioner</t>
  </si>
  <si>
    <t xml:space="preserve">       Graduate Certification in Info Technology</t>
  </si>
  <si>
    <t xml:space="preserve">       Graduate Cert In Curr &amp; Supervision</t>
  </si>
  <si>
    <t xml:space="preserve">   Certification - Regional Alternate Licensure</t>
  </si>
  <si>
    <t xml:space="preserve">     Bioinformatics</t>
  </si>
  <si>
    <t xml:space="preserve">     Certificate in Women's, Gender and Sexuality Studies</t>
  </si>
  <si>
    <t xml:space="preserve">   Educational Leadership</t>
  </si>
  <si>
    <t xml:space="preserve">     Graduate Certifcate In Community Health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</si>
</sst>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5"/>
      <name val="Arial"/>
      <family val="0"/>
    </font>
    <font>
      <sz val="10"/>
      <color indexed="55"/>
      <name val="Arial"/>
      <family val="0"/>
    </font>
    <font>
      <b/>
      <i/>
      <sz val="10"/>
      <color indexed="5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25" applyFont="1" applyFill="1" applyAlignment="1">
      <alignment horizontal="right"/>
    </xf>
    <xf numFmtId="0" fontId="1" fillId="0" borderId="2" xfId="25" applyFont="1" applyFill="1" applyBorder="1" applyAlignment="1">
      <alignment horizontal="right"/>
    </xf>
    <xf numFmtId="0" fontId="1" fillId="0" borderId="0" xfId="25" applyFont="1" applyFill="1" applyAlignment="1">
      <alignment/>
    </xf>
    <xf numFmtId="0" fontId="1" fillId="0" borderId="0" xfId="25" applyFont="1" applyFill="1" applyAlignment="1">
      <alignment horizontal="right"/>
    </xf>
    <xf numFmtId="0" fontId="1" fillId="0" borderId="2" xfId="25" applyFont="1" applyFill="1" applyBorder="1" applyAlignment="1">
      <alignment horizontal="right"/>
    </xf>
    <xf numFmtId="0" fontId="1" fillId="0" borderId="0" xfId="25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6" fillId="0" borderId="0" xfId="25" applyNumberFormat="1" applyFont="1" applyFill="1" applyAlignment="1">
      <alignment/>
    </xf>
    <xf numFmtId="2" fontId="6" fillId="0" borderId="0" xfId="25" applyNumberFormat="1" applyFont="1" applyFill="1" applyAlignment="1">
      <alignment/>
    </xf>
    <xf numFmtId="3" fontId="7" fillId="0" borderId="0" xfId="25" applyNumberFormat="1" applyFont="1" applyFill="1" applyAlignment="1">
      <alignment/>
    </xf>
    <xf numFmtId="2" fontId="7" fillId="0" borderId="0" xfId="25" applyNumberFormat="1" applyFont="1" applyFill="1" applyAlignment="1">
      <alignment/>
    </xf>
    <xf numFmtId="4" fontId="7" fillId="0" borderId="0" xfId="25" applyNumberFormat="1" applyFont="1" applyFill="1" applyAlignment="1">
      <alignment/>
    </xf>
    <xf numFmtId="164" fontId="7" fillId="0" borderId="0" xfId="25" applyNumberFormat="1" applyFont="1" applyFill="1" applyAlignment="1">
      <alignment/>
    </xf>
    <xf numFmtId="3" fontId="8" fillId="0" borderId="0" xfId="25" applyNumberFormat="1" applyFont="1" applyFill="1" applyAlignment="1">
      <alignment/>
    </xf>
    <xf numFmtId="0" fontId="8" fillId="0" borderId="0" xfId="0" applyFont="1" applyFill="1" applyAlignment="1">
      <alignment/>
    </xf>
    <xf numFmtId="4" fontId="8" fillId="0" borderId="0" xfId="25" applyNumberFormat="1" applyFont="1" applyFill="1" applyAlignment="1">
      <alignment/>
    </xf>
    <xf numFmtId="164" fontId="8" fillId="0" borderId="0" xfId="25" applyNumberFormat="1" applyFont="1" applyFill="1" applyAlignment="1">
      <alignment/>
    </xf>
    <xf numFmtId="0" fontId="7" fillId="0" borderId="0" xfId="25" applyFont="1" applyFill="1" applyAlignment="1">
      <alignment/>
    </xf>
    <xf numFmtId="0" fontId="7" fillId="0" borderId="0" xfId="0" applyFont="1" applyFill="1" applyAlignment="1">
      <alignment/>
    </xf>
    <xf numFmtId="164" fontId="6" fillId="0" borderId="0" xfId="25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25" applyFont="1" applyFill="1" applyAlignment="1">
      <alignment/>
    </xf>
    <xf numFmtId="2" fontId="8" fillId="0" borderId="0" xfId="25" applyNumberFormat="1" applyFont="1" applyFill="1" applyAlignment="1">
      <alignment/>
    </xf>
    <xf numFmtId="0" fontId="8" fillId="0" borderId="0" xfId="25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25" applyFont="1" applyFill="1" applyAlignment="1">
      <alignment horizontal="right"/>
    </xf>
    <xf numFmtId="2" fontId="7" fillId="0" borderId="0" xfId="0" applyNumberFormat="1" applyFont="1" applyFill="1" applyAlignment="1">
      <alignment/>
    </xf>
    <xf numFmtId="3" fontId="1" fillId="0" borderId="0" xfId="25" applyNumberFormat="1" applyFont="1" applyFill="1" applyAlignment="1">
      <alignment/>
    </xf>
    <xf numFmtId="3" fontId="0" fillId="0" borderId="0" xfId="25" applyNumberFormat="1" applyFont="1" applyFill="1" applyAlignment="1">
      <alignment/>
    </xf>
    <xf numFmtId="0" fontId="0" fillId="0" borderId="0" xfId="25" applyFont="1" applyFill="1" applyAlignment="1">
      <alignment/>
    </xf>
    <xf numFmtId="3" fontId="3" fillId="0" borderId="0" xfId="25" applyNumberFormat="1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25" applyNumberFormat="1" applyFont="1" applyFill="1" applyAlignment="1">
      <alignment/>
    </xf>
    <xf numFmtId="3" fontId="0" fillId="0" borderId="0" xfId="25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25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25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25" applyNumberFormat="1" applyFont="1" applyFill="1" applyAlignment="1">
      <alignment/>
    </xf>
    <xf numFmtId="4" fontId="0" fillId="0" borderId="0" xfId="25" applyNumberFormat="1" applyFont="1" applyFill="1" applyAlignment="1">
      <alignment/>
    </xf>
    <xf numFmtId="4" fontId="1" fillId="0" borderId="0" xfId="25" applyNumberFormat="1" applyFont="1" applyFill="1" applyAlignment="1">
      <alignment/>
    </xf>
    <xf numFmtId="4" fontId="3" fillId="0" borderId="0" xfId="25" applyNumberFormat="1" applyFont="1" applyFill="1" applyAlignment="1">
      <alignment/>
    </xf>
    <xf numFmtId="2" fontId="0" fillId="0" borderId="0" xfId="25" applyNumberFormat="1" applyFont="1" applyFill="1" applyAlignment="1">
      <alignment/>
    </xf>
    <xf numFmtId="4" fontId="0" fillId="0" borderId="0" xfId="25" applyNumberFormat="1" applyFont="1" applyFill="1" applyAlignment="1">
      <alignment/>
    </xf>
    <xf numFmtId="4" fontId="3" fillId="0" borderId="0" xfId="25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2" fontId="0" fillId="0" borderId="0" xfId="25" applyNumberFormat="1" applyFont="1" applyFill="1" applyAlignment="1">
      <alignment/>
    </xf>
    <xf numFmtId="2" fontId="3" fillId="0" borderId="0" xfId="25" applyNumberFormat="1" applyFont="1" applyFill="1" applyAlignment="1">
      <alignment/>
    </xf>
    <xf numFmtId="2" fontId="3" fillId="0" borderId="0" xfId="25" applyNumberFormat="1" applyFont="1" applyFill="1" applyAlignment="1">
      <alignment/>
    </xf>
    <xf numFmtId="0" fontId="6" fillId="0" borderId="2" xfId="25" applyFont="1" applyFill="1" applyBorder="1" applyAlignment="1">
      <alignment horizontal="right"/>
    </xf>
    <xf numFmtId="4" fontId="6" fillId="0" borderId="0" xfId="25" applyNumberFormat="1" applyFont="1" applyFill="1" applyAlignment="1">
      <alignment/>
    </xf>
    <xf numFmtId="0" fontId="3" fillId="0" borderId="0" xfId="25" applyFont="1" applyFill="1" applyAlignment="1">
      <alignment/>
    </xf>
    <xf numFmtId="3" fontId="1" fillId="0" borderId="0" xfId="25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3" fillId="0" borderId="0" xfId="25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25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3" fillId="0" borderId="0" xfId="25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3" fontId="0" fillId="0" borderId="0" xfId="16" applyNumberFormat="1" applyFont="1" applyFill="1" applyAlignment="1">
      <alignment/>
    </xf>
    <xf numFmtId="2" fontId="0" fillId="0" borderId="0" xfId="15" applyNumberFormat="1" applyFont="1" applyFill="1" applyAlignment="1">
      <alignment/>
    </xf>
    <xf numFmtId="0" fontId="1" fillId="0" borderId="0" xfId="25" applyFont="1" applyFill="1" applyAlignment="1">
      <alignment horizontal="center"/>
    </xf>
  </cellXfs>
  <cellStyles count="14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normal" xfId="25"/>
    <cellStyle name="Percent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P1028"/>
  <sheetViews>
    <sheetView tabSelected="1" showOutlineSymbols="0" workbookViewId="0" topLeftCell="A1">
      <selection activeCell="A1" sqref="A1:L1"/>
    </sheetView>
  </sheetViews>
  <sheetFormatPr defaultColWidth="9.140625" defaultRowHeight="12.75"/>
  <cols>
    <col min="1" max="1" width="49.28125" style="2" customWidth="1"/>
    <col min="2" max="2" width="10.28125" style="9" customWidth="1"/>
    <col min="3" max="3" width="0.85546875" style="9" customWidth="1"/>
    <col min="4" max="4" width="10.8515625" style="9" customWidth="1"/>
    <col min="5" max="5" width="0.9921875" style="22" customWidth="1"/>
    <col min="6" max="6" width="11.57421875" style="22" customWidth="1"/>
    <col min="7" max="7" width="3.00390625" style="22" customWidth="1"/>
    <col min="8" max="8" width="7.57421875" style="22" customWidth="1"/>
    <col min="9" max="9" width="1.1484375" style="22" customWidth="1"/>
    <col min="10" max="10" width="7.57421875" style="22" customWidth="1"/>
    <col min="11" max="11" width="1.1484375" style="22" customWidth="1"/>
    <col min="12" max="12" width="9.421875" style="22" customWidth="1"/>
    <col min="13" max="85" width="9.140625" style="2" customWidth="1"/>
    <col min="86" max="86" width="0" style="2" hidden="1" customWidth="1"/>
    <col min="87" max="94" width="9.140625" style="2" customWidth="1"/>
    <col min="95" max="146" width="0" style="2" hidden="1" customWidth="1"/>
    <col min="147" max="16384" width="9.140625" style="2" customWidth="1"/>
  </cols>
  <sheetData>
    <row r="1" spans="1:12" ht="12.75">
      <c r="A1" s="71" t="s">
        <v>65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2.75">
      <c r="A2" s="71" t="s">
        <v>130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2.75">
      <c r="A3" s="71" t="s">
        <v>183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2.75">
      <c r="A4" s="71" t="s">
        <v>131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2:4" ht="24" customHeight="1">
      <c r="B5" s="10"/>
      <c r="C5" s="10"/>
      <c r="D5" s="10"/>
    </row>
    <row r="6" spans="2:19" ht="12.75">
      <c r="B6" s="3" t="s">
        <v>58</v>
      </c>
      <c r="C6" s="3"/>
      <c r="D6" s="3" t="s">
        <v>59</v>
      </c>
      <c r="E6" s="29"/>
      <c r="F6" s="6" t="s">
        <v>127</v>
      </c>
      <c r="G6" s="29"/>
      <c r="H6" s="6" t="s">
        <v>62</v>
      </c>
      <c r="I6" s="6"/>
      <c r="J6" s="6" t="s">
        <v>63</v>
      </c>
      <c r="K6" s="29"/>
      <c r="L6" s="6" t="s">
        <v>176</v>
      </c>
      <c r="M6" s="5"/>
      <c r="N6" s="5"/>
      <c r="O6" s="5"/>
      <c r="P6" s="5"/>
      <c r="Q6" s="5"/>
      <c r="R6" s="5"/>
      <c r="S6" s="5"/>
    </row>
    <row r="7" spans="2:19" ht="12.75">
      <c r="B7" s="4" t="s">
        <v>126</v>
      </c>
      <c r="C7" s="4"/>
      <c r="D7" s="4" t="s">
        <v>126</v>
      </c>
      <c r="E7" s="57"/>
      <c r="F7" s="7" t="s">
        <v>61</v>
      </c>
      <c r="G7" s="29"/>
      <c r="H7" s="7" t="s">
        <v>128</v>
      </c>
      <c r="I7" s="7"/>
      <c r="J7" s="7" t="s">
        <v>128</v>
      </c>
      <c r="K7" s="57"/>
      <c r="L7" s="7" t="s">
        <v>64</v>
      </c>
      <c r="M7" s="5"/>
      <c r="N7" s="5"/>
      <c r="O7" s="5"/>
      <c r="P7" s="5"/>
      <c r="Q7" s="5"/>
      <c r="R7" s="5"/>
      <c r="S7" s="5"/>
    </row>
    <row r="8" spans="2:12" ht="12.75">
      <c r="B8" s="5"/>
      <c r="C8" s="5"/>
      <c r="D8" s="5"/>
      <c r="E8" s="25"/>
      <c r="F8" s="25"/>
      <c r="G8" s="25"/>
      <c r="H8" s="8"/>
      <c r="I8" s="8"/>
      <c r="J8" s="8"/>
      <c r="K8" s="25"/>
      <c r="L8" s="8"/>
    </row>
    <row r="9" spans="1:13" ht="12.75">
      <c r="A9" s="59" t="s">
        <v>1</v>
      </c>
      <c r="B9" s="60">
        <v>231</v>
      </c>
      <c r="C9" s="60"/>
      <c r="D9" s="60">
        <v>27</v>
      </c>
      <c r="E9" s="11"/>
      <c r="F9" s="44">
        <v>247.25</v>
      </c>
      <c r="G9" s="12"/>
      <c r="H9" s="31">
        <v>56</v>
      </c>
      <c r="I9" s="31"/>
      <c r="J9" s="31">
        <v>6</v>
      </c>
      <c r="K9" s="11"/>
      <c r="L9" s="44">
        <v>59.75</v>
      </c>
      <c r="M9" s="22"/>
    </row>
    <row r="10" spans="1:13" ht="12.75">
      <c r="A10" s="59"/>
      <c r="B10" s="60"/>
      <c r="C10" s="60"/>
      <c r="D10" s="60"/>
      <c r="E10" s="11"/>
      <c r="F10" s="12"/>
      <c r="G10" s="12"/>
      <c r="H10" s="11"/>
      <c r="I10" s="11"/>
      <c r="J10" s="11"/>
      <c r="K10" s="11"/>
      <c r="L10" s="12"/>
      <c r="M10" s="22"/>
    </row>
    <row r="11" spans="2:18" ht="12.75">
      <c r="B11" s="37"/>
      <c r="C11" s="37"/>
      <c r="D11" s="37"/>
      <c r="E11" s="13"/>
      <c r="F11" s="14"/>
      <c r="G11" s="14"/>
      <c r="H11" s="13"/>
      <c r="I11" s="13"/>
      <c r="J11" s="13"/>
      <c r="K11" s="13"/>
      <c r="L11" s="14"/>
      <c r="M11" s="27"/>
      <c r="N11" s="59"/>
      <c r="O11" s="59"/>
      <c r="P11" s="59"/>
      <c r="Q11" s="59"/>
      <c r="R11" s="59"/>
    </row>
    <row r="12" spans="1:13" ht="12.75">
      <c r="A12" s="59" t="s">
        <v>2</v>
      </c>
      <c r="B12" s="31">
        <f>+B14+B15+B16+B17+B22+B26+B28+B31+B34+B39+B44+B49+B52+B53+B54+B59+B60+B61+B66+B70+B73+B77+B82+B88+B89+B90+B91</f>
        <v>6795</v>
      </c>
      <c r="C12" s="31"/>
      <c r="D12" s="31">
        <f>+D14+D15+D16+D17+D22+D26+D28+D31+D34+D39+D44+D49+D52+D53+D54+D59+D60+D61+D66+D70+D73+D77+D82+D88+D89+D90+D91</f>
        <v>1305</v>
      </c>
      <c r="E12" s="11"/>
      <c r="F12" s="46">
        <f>+F14+F15+F16+F17+F22+F26+F28+F31+F34+F39+F44+F49+F52+F53+F54+F59+F60+F61+F66+F70+F73+F77+F82+F88+F89+F90+F91</f>
        <v>7485.25</v>
      </c>
      <c r="G12" s="12"/>
      <c r="H12" s="31">
        <f>+H14+H15+H16+H17+H22+H25+H28+H31+H34+H39+H44+H49+H52+H53+H54+H59+H60+H61+H66+H70+H73+H77+H82+H88+H89+H90+H91+H92</f>
        <v>305</v>
      </c>
      <c r="I12" s="31"/>
      <c r="J12" s="31">
        <f>+J14+J15+J16+J17+J22+J25+J28+J31+J34+J39+J44+J49+J52+J53+J54+J59+J60+J61+J66+J70+J73+J77+J82+J88+J89+J90+J91+J92</f>
        <v>422</v>
      </c>
      <c r="K12" s="11"/>
      <c r="L12" s="46">
        <f>+L14+L15+L16+L17+L22+L25+L28+L31+L34+L39+L44+L49+L52+L53+L54+L59+L60+L61+L66+L70+L73+L77+L82+L88+L89+L90+L91+L92</f>
        <v>532.25</v>
      </c>
      <c r="M12" s="22"/>
    </row>
    <row r="13" spans="2:18" ht="12.75">
      <c r="B13" s="32"/>
      <c r="C13" s="32"/>
      <c r="D13" s="32"/>
      <c r="E13" s="13"/>
      <c r="F13" s="14"/>
      <c r="G13" s="14"/>
      <c r="H13" s="32"/>
      <c r="I13" s="32"/>
      <c r="J13" s="32"/>
      <c r="K13" s="13"/>
      <c r="L13" s="48"/>
      <c r="M13" s="27"/>
      <c r="N13" s="59"/>
      <c r="O13" s="59"/>
      <c r="P13" s="59"/>
      <c r="Q13" s="59"/>
      <c r="R13" s="59"/>
    </row>
    <row r="14" spans="1:13" ht="12.75">
      <c r="A14" s="2" t="s">
        <v>3</v>
      </c>
      <c r="B14" s="32">
        <v>1756</v>
      </c>
      <c r="C14" s="32"/>
      <c r="D14" s="32">
        <v>218</v>
      </c>
      <c r="E14" s="13"/>
      <c r="F14" s="45">
        <v>1871.5</v>
      </c>
      <c r="G14" s="16"/>
      <c r="H14" s="32">
        <v>0</v>
      </c>
      <c r="I14" s="32"/>
      <c r="J14" s="32">
        <v>0</v>
      </c>
      <c r="K14" s="13"/>
      <c r="L14" s="48">
        <v>0</v>
      </c>
      <c r="M14" s="22"/>
    </row>
    <row r="15" spans="1:13" ht="12.75">
      <c r="A15" s="2" t="s">
        <v>138</v>
      </c>
      <c r="B15" s="32">
        <v>16</v>
      </c>
      <c r="C15" s="32"/>
      <c r="D15" s="32">
        <v>10</v>
      </c>
      <c r="E15" s="13"/>
      <c r="F15" s="45">
        <v>20.5</v>
      </c>
      <c r="G15" s="16"/>
      <c r="H15" s="32">
        <v>0</v>
      </c>
      <c r="I15" s="32"/>
      <c r="J15" s="32">
        <v>0</v>
      </c>
      <c r="K15" s="13"/>
      <c r="L15" s="48">
        <v>0</v>
      </c>
      <c r="M15" s="22"/>
    </row>
    <row r="16" spans="1:13" ht="12.75">
      <c r="A16" s="2" t="s">
        <v>184</v>
      </c>
      <c r="B16" s="32">
        <v>53</v>
      </c>
      <c r="C16" s="32"/>
      <c r="D16" s="32">
        <v>18</v>
      </c>
      <c r="E16" s="13"/>
      <c r="F16" s="45">
        <v>62</v>
      </c>
      <c r="G16" s="16"/>
      <c r="H16" s="32">
        <v>0</v>
      </c>
      <c r="I16" s="32"/>
      <c r="J16" s="32">
        <v>0</v>
      </c>
      <c r="K16" s="13"/>
      <c r="L16" s="48">
        <v>0</v>
      </c>
      <c r="M16" s="22"/>
    </row>
    <row r="17" spans="1:13" s="1" customFormat="1" ht="12.75">
      <c r="A17" s="1" t="s">
        <v>4</v>
      </c>
      <c r="B17" s="36">
        <f>+B18+B19+B20+B21</f>
        <v>353</v>
      </c>
      <c r="C17" s="38"/>
      <c r="D17" s="36">
        <f>+D18+D19+D20+D21</f>
        <v>79</v>
      </c>
      <c r="E17" s="18"/>
      <c r="F17" s="47">
        <f>+F18+F19+F20+F21</f>
        <v>396.75</v>
      </c>
      <c r="G17" s="20"/>
      <c r="H17" s="36">
        <f>+H18+H19+H21</f>
        <v>0</v>
      </c>
      <c r="I17" s="38"/>
      <c r="J17" s="36">
        <f>+J18+J19+J21</f>
        <v>6</v>
      </c>
      <c r="K17" s="18"/>
      <c r="L17" s="53">
        <f>+L18+L19+L21</f>
        <v>2.75</v>
      </c>
      <c r="M17" s="18"/>
    </row>
    <row r="18" spans="1:13" ht="12.75">
      <c r="A18" s="2" t="s">
        <v>93</v>
      </c>
      <c r="B18" s="37">
        <v>166</v>
      </c>
      <c r="C18" s="39"/>
      <c r="D18" s="37">
        <v>60</v>
      </c>
      <c r="E18" s="21"/>
      <c r="F18" s="45">
        <v>198</v>
      </c>
      <c r="G18" s="16"/>
      <c r="H18" s="37">
        <v>0</v>
      </c>
      <c r="I18" s="37"/>
      <c r="J18" s="37">
        <v>0</v>
      </c>
      <c r="K18" s="13"/>
      <c r="L18" s="54">
        <v>0</v>
      </c>
      <c r="M18" s="22"/>
    </row>
    <row r="19" spans="1:13" ht="12.75">
      <c r="A19" s="2" t="s">
        <v>99</v>
      </c>
      <c r="B19" s="37">
        <v>0</v>
      </c>
      <c r="C19" s="39"/>
      <c r="D19" s="37">
        <v>0</v>
      </c>
      <c r="E19" s="21"/>
      <c r="F19" s="45">
        <v>0</v>
      </c>
      <c r="G19" s="16"/>
      <c r="H19" s="37">
        <v>0</v>
      </c>
      <c r="I19" s="37"/>
      <c r="J19" s="37">
        <v>6</v>
      </c>
      <c r="K19" s="13"/>
      <c r="L19" s="54">
        <v>2.75</v>
      </c>
      <c r="M19" s="22"/>
    </row>
    <row r="20" spans="1:13" ht="12.75">
      <c r="A20" s="2" t="s">
        <v>147</v>
      </c>
      <c r="B20" s="37">
        <v>16</v>
      </c>
      <c r="C20" s="39"/>
      <c r="D20" s="37">
        <v>3</v>
      </c>
      <c r="E20" s="21"/>
      <c r="F20" s="45">
        <v>17.75</v>
      </c>
      <c r="G20" s="16"/>
      <c r="H20" s="37">
        <v>0</v>
      </c>
      <c r="I20" s="37"/>
      <c r="J20" s="37">
        <v>0</v>
      </c>
      <c r="K20" s="13"/>
      <c r="L20" s="54">
        <v>0</v>
      </c>
      <c r="M20" s="22"/>
    </row>
    <row r="21" spans="1:13" ht="12.75">
      <c r="A21" s="2" t="s">
        <v>94</v>
      </c>
      <c r="B21" s="37">
        <v>171</v>
      </c>
      <c r="C21" s="39"/>
      <c r="D21" s="37">
        <v>16</v>
      </c>
      <c r="E21" s="21"/>
      <c r="F21" s="45">
        <v>181</v>
      </c>
      <c r="G21" s="16"/>
      <c r="H21" s="37">
        <v>0</v>
      </c>
      <c r="I21" s="37"/>
      <c r="J21" s="37">
        <v>0</v>
      </c>
      <c r="K21" s="13"/>
      <c r="L21" s="54">
        <v>0</v>
      </c>
      <c r="M21" s="22"/>
    </row>
    <row r="22" spans="1:13" ht="12.75">
      <c r="A22" s="1" t="s">
        <v>5</v>
      </c>
      <c r="B22" s="34">
        <f>+B23+B24</f>
        <v>659</v>
      </c>
      <c r="C22" s="34"/>
      <c r="D22" s="34">
        <f>+D23+D24</f>
        <v>161</v>
      </c>
      <c r="E22" s="17"/>
      <c r="F22" s="47">
        <f>+F23+F24</f>
        <v>745</v>
      </c>
      <c r="G22" s="20"/>
      <c r="H22" s="34">
        <f>+H23+H24</f>
        <v>28</v>
      </c>
      <c r="I22" s="34"/>
      <c r="J22" s="34">
        <f>+J23+J24</f>
        <v>24</v>
      </c>
      <c r="K22" s="17"/>
      <c r="L22" s="47">
        <f>+L23+L24</f>
        <v>40.25</v>
      </c>
      <c r="M22" s="22"/>
    </row>
    <row r="23" spans="1:13" ht="12.75">
      <c r="A23" s="2" t="s">
        <v>148</v>
      </c>
      <c r="B23" s="32">
        <v>253</v>
      </c>
      <c r="C23" s="32"/>
      <c r="D23" s="32">
        <v>71</v>
      </c>
      <c r="E23" s="13"/>
      <c r="F23" s="45">
        <v>292.5</v>
      </c>
      <c r="G23" s="16"/>
      <c r="H23" s="32">
        <v>28</v>
      </c>
      <c r="I23" s="32"/>
      <c r="J23" s="32">
        <v>24</v>
      </c>
      <c r="K23" s="13"/>
      <c r="L23" s="48">
        <v>40.25</v>
      </c>
      <c r="M23" s="22"/>
    </row>
    <row r="24" spans="1:13" ht="12.75">
      <c r="A24" s="2" t="s">
        <v>149</v>
      </c>
      <c r="B24" s="32">
        <v>406</v>
      </c>
      <c r="C24" s="32"/>
      <c r="D24" s="32">
        <v>90</v>
      </c>
      <c r="E24" s="13"/>
      <c r="F24" s="45">
        <v>452.5</v>
      </c>
      <c r="G24" s="16"/>
      <c r="H24" s="32">
        <v>0</v>
      </c>
      <c r="I24" s="32" t="s">
        <v>60</v>
      </c>
      <c r="J24" s="32">
        <v>0</v>
      </c>
      <c r="K24" s="13"/>
      <c r="L24" s="48">
        <v>0</v>
      </c>
      <c r="M24" s="22"/>
    </row>
    <row r="25" spans="1:13" ht="12.75">
      <c r="A25" s="1" t="s">
        <v>6</v>
      </c>
      <c r="B25" s="36">
        <f>+B26+B27</f>
        <v>166</v>
      </c>
      <c r="C25" s="38"/>
      <c r="D25" s="36">
        <f>+D26+D27</f>
        <v>28</v>
      </c>
      <c r="E25" s="18"/>
      <c r="F25" s="50">
        <f>+F26+F27</f>
        <v>181.5</v>
      </c>
      <c r="G25" s="20"/>
      <c r="H25" s="36">
        <f>+H26+H27</f>
        <v>11</v>
      </c>
      <c r="I25" s="38"/>
      <c r="J25" s="36">
        <f>+J26+J27</f>
        <v>20</v>
      </c>
      <c r="K25" s="18"/>
      <c r="L25" s="50">
        <f>+L26+L27</f>
        <v>25</v>
      </c>
      <c r="M25" s="22"/>
    </row>
    <row r="26" spans="1:13" ht="12.75">
      <c r="A26" s="2" t="s">
        <v>197</v>
      </c>
      <c r="B26" s="37">
        <v>166</v>
      </c>
      <c r="C26" s="37"/>
      <c r="D26" s="37">
        <v>28</v>
      </c>
      <c r="E26" s="13"/>
      <c r="F26" s="49">
        <v>181.5</v>
      </c>
      <c r="G26" s="16"/>
      <c r="H26" s="37">
        <v>1</v>
      </c>
      <c r="I26" s="37" t="s">
        <v>60</v>
      </c>
      <c r="J26" s="37">
        <v>20</v>
      </c>
      <c r="K26" s="13"/>
      <c r="L26" s="54">
        <v>15</v>
      </c>
      <c r="M26" s="22"/>
    </row>
    <row r="27" spans="1:13" ht="12.75">
      <c r="A27" s="2" t="s">
        <v>198</v>
      </c>
      <c r="B27" s="37">
        <v>0</v>
      </c>
      <c r="C27" s="37"/>
      <c r="D27" s="37">
        <v>0</v>
      </c>
      <c r="E27" s="13"/>
      <c r="F27" s="49">
        <v>0</v>
      </c>
      <c r="G27" s="16"/>
      <c r="H27" s="37">
        <v>10</v>
      </c>
      <c r="I27" s="37"/>
      <c r="J27" s="37">
        <v>0</v>
      </c>
      <c r="K27" s="13"/>
      <c r="L27" s="54">
        <v>10</v>
      </c>
      <c r="M27" s="22"/>
    </row>
    <row r="28" spans="1:13" ht="12.75">
      <c r="A28" s="1" t="s">
        <v>7</v>
      </c>
      <c r="B28" s="34">
        <f>+B29+B30</f>
        <v>717</v>
      </c>
      <c r="C28" s="35"/>
      <c r="D28" s="34">
        <f>+D29+D30</f>
        <v>125</v>
      </c>
      <c r="E28" s="18"/>
      <c r="F28" s="47">
        <f>+F29+F30</f>
        <v>785.75</v>
      </c>
      <c r="G28" s="20"/>
      <c r="H28" s="34">
        <f>+H29+H30</f>
        <v>9</v>
      </c>
      <c r="I28" s="35"/>
      <c r="J28" s="34">
        <f>+J29+J30</f>
        <v>14</v>
      </c>
      <c r="K28" s="18"/>
      <c r="L28" s="47">
        <f>+L29+L30</f>
        <v>16.5</v>
      </c>
      <c r="M28" s="22"/>
    </row>
    <row r="29" spans="1:13" ht="12.75">
      <c r="A29" s="2" t="s">
        <v>108</v>
      </c>
      <c r="B29" s="32">
        <v>320</v>
      </c>
      <c r="C29" s="32"/>
      <c r="D29" s="32">
        <v>54</v>
      </c>
      <c r="E29" s="13"/>
      <c r="F29" s="45">
        <v>349.5</v>
      </c>
      <c r="G29" s="16"/>
      <c r="H29" s="32">
        <v>9</v>
      </c>
      <c r="I29" s="32"/>
      <c r="J29" s="32">
        <v>14</v>
      </c>
      <c r="K29" s="13"/>
      <c r="L29" s="48">
        <v>16.5</v>
      </c>
      <c r="M29" s="22"/>
    </row>
    <row r="30" spans="1:13" ht="12.75">
      <c r="A30" s="2" t="s">
        <v>109</v>
      </c>
      <c r="B30" s="32">
        <v>397</v>
      </c>
      <c r="C30" s="32"/>
      <c r="D30" s="32">
        <v>71</v>
      </c>
      <c r="E30" s="13"/>
      <c r="F30" s="45">
        <v>436.25</v>
      </c>
      <c r="G30" s="16"/>
      <c r="H30" s="32">
        <v>0</v>
      </c>
      <c r="I30" s="32"/>
      <c r="J30" s="32">
        <v>0</v>
      </c>
      <c r="K30" s="13"/>
      <c r="L30" s="48">
        <v>0</v>
      </c>
      <c r="M30" s="22"/>
    </row>
    <row r="31" spans="1:13" ht="12.75">
      <c r="A31" s="1" t="s">
        <v>8</v>
      </c>
      <c r="B31" s="36">
        <f>+B32+B33</f>
        <v>347</v>
      </c>
      <c r="C31" s="38"/>
      <c r="D31" s="36">
        <f>+D32+D33</f>
        <v>57</v>
      </c>
      <c r="E31" s="18"/>
      <c r="F31" s="50">
        <f>+F32+F33</f>
        <v>376.25</v>
      </c>
      <c r="G31" s="20"/>
      <c r="H31" s="36">
        <f>+H32+H34</f>
        <v>9</v>
      </c>
      <c r="I31" s="38"/>
      <c r="J31" s="36">
        <f>+J32+J34</f>
        <v>15</v>
      </c>
      <c r="K31" s="18"/>
      <c r="L31" s="50">
        <f>+L32+L34</f>
        <v>17</v>
      </c>
      <c r="M31" s="22"/>
    </row>
    <row r="32" spans="1:13" ht="12.75">
      <c r="A32" s="2" t="s">
        <v>186</v>
      </c>
      <c r="B32" s="37">
        <v>253</v>
      </c>
      <c r="C32" s="37"/>
      <c r="D32" s="37">
        <v>44</v>
      </c>
      <c r="E32" s="13"/>
      <c r="F32" s="49">
        <v>275.25</v>
      </c>
      <c r="G32" s="16"/>
      <c r="H32" s="37">
        <v>9</v>
      </c>
      <c r="I32" s="37"/>
      <c r="J32" s="37">
        <v>15</v>
      </c>
      <c r="K32" s="13"/>
      <c r="L32" s="54">
        <v>17</v>
      </c>
      <c r="M32" s="22"/>
    </row>
    <row r="33" spans="1:13" ht="12.75">
      <c r="A33" s="2" t="s">
        <v>187</v>
      </c>
      <c r="B33" s="37">
        <v>94</v>
      </c>
      <c r="C33" s="37"/>
      <c r="D33" s="37">
        <v>13</v>
      </c>
      <c r="E33" s="13"/>
      <c r="F33" s="49">
        <v>101</v>
      </c>
      <c r="G33" s="16"/>
      <c r="H33" s="37">
        <v>0</v>
      </c>
      <c r="I33" s="37"/>
      <c r="J33" s="37">
        <v>0</v>
      </c>
      <c r="K33" s="13"/>
      <c r="L33" s="54">
        <v>0</v>
      </c>
      <c r="M33" s="22"/>
    </row>
    <row r="34" spans="1:13" ht="12.75">
      <c r="A34" s="1" t="s">
        <v>9</v>
      </c>
      <c r="B34" s="34">
        <f>+B35+B36+B37+B38</f>
        <v>118</v>
      </c>
      <c r="C34" s="35"/>
      <c r="D34" s="34">
        <f>+D35+D36+D37+D38</f>
        <v>20</v>
      </c>
      <c r="E34" s="18"/>
      <c r="F34" s="47">
        <f>+F35+F36+F37+F38</f>
        <v>128.5</v>
      </c>
      <c r="G34" s="20"/>
      <c r="H34" s="34">
        <v>0</v>
      </c>
      <c r="I34" s="35"/>
      <c r="J34" s="34">
        <v>0</v>
      </c>
      <c r="K34" s="18"/>
      <c r="L34" s="55">
        <v>0</v>
      </c>
      <c r="M34" s="22"/>
    </row>
    <row r="35" spans="1:13" ht="12.75">
      <c r="A35" s="2" t="s">
        <v>10</v>
      </c>
      <c r="B35" s="32">
        <v>28</v>
      </c>
      <c r="C35" s="33"/>
      <c r="D35" s="32">
        <v>5</v>
      </c>
      <c r="E35" s="21"/>
      <c r="F35" s="45">
        <v>30.5</v>
      </c>
      <c r="G35" s="16"/>
      <c r="H35" s="32">
        <v>0</v>
      </c>
      <c r="I35" s="32"/>
      <c r="J35" s="32">
        <v>0</v>
      </c>
      <c r="K35" s="13"/>
      <c r="L35" s="48">
        <v>0</v>
      </c>
      <c r="M35" s="22"/>
    </row>
    <row r="36" spans="1:13" ht="12.75">
      <c r="A36" s="2" t="s">
        <v>66</v>
      </c>
      <c r="B36" s="32">
        <v>22</v>
      </c>
      <c r="C36" s="33"/>
      <c r="D36" s="32">
        <v>0</v>
      </c>
      <c r="E36" s="21"/>
      <c r="F36" s="45">
        <v>22</v>
      </c>
      <c r="G36" s="16"/>
      <c r="H36" s="32">
        <v>0</v>
      </c>
      <c r="I36" s="32"/>
      <c r="J36" s="32">
        <v>0</v>
      </c>
      <c r="K36" s="13"/>
      <c r="L36" s="48">
        <v>0</v>
      </c>
      <c r="M36" s="22"/>
    </row>
    <row r="37" spans="1:16" ht="12.75">
      <c r="A37" s="2" t="s">
        <v>11</v>
      </c>
      <c r="B37" s="32">
        <v>54</v>
      </c>
      <c r="C37" s="33"/>
      <c r="D37" s="32">
        <v>13</v>
      </c>
      <c r="E37" s="21"/>
      <c r="F37" s="45">
        <v>60.5</v>
      </c>
      <c r="G37" s="16"/>
      <c r="H37" s="32">
        <v>0</v>
      </c>
      <c r="I37" s="32"/>
      <c r="J37" s="32">
        <v>0</v>
      </c>
      <c r="K37" s="13"/>
      <c r="L37" s="48">
        <v>0</v>
      </c>
      <c r="M37" s="25"/>
      <c r="N37" s="5"/>
      <c r="O37" s="5"/>
      <c r="P37" s="5"/>
    </row>
    <row r="38" spans="1:16" ht="12.75">
      <c r="A38" s="2" t="s">
        <v>67</v>
      </c>
      <c r="B38" s="32">
        <v>14</v>
      </c>
      <c r="C38" s="33"/>
      <c r="D38" s="32">
        <v>2</v>
      </c>
      <c r="E38" s="21"/>
      <c r="F38" s="45">
        <v>15.5</v>
      </c>
      <c r="G38" s="16"/>
      <c r="H38" s="32">
        <v>0</v>
      </c>
      <c r="I38" s="32"/>
      <c r="J38" s="32">
        <v>0</v>
      </c>
      <c r="K38" s="13"/>
      <c r="L38" s="48">
        <v>0</v>
      </c>
      <c r="M38" s="25"/>
      <c r="N38" s="5"/>
      <c r="O38" s="5"/>
      <c r="P38" s="5"/>
    </row>
    <row r="39" spans="1:16" ht="12.75">
      <c r="A39" s="1" t="s">
        <v>12</v>
      </c>
      <c r="B39" s="36">
        <f>+B42+B40+B41+B43</f>
        <v>291</v>
      </c>
      <c r="C39" s="36"/>
      <c r="D39" s="36">
        <f>+D42+D40+D41+D43</f>
        <v>78</v>
      </c>
      <c r="E39" s="17"/>
      <c r="F39" s="50">
        <f>+F42+F40+F41+F43</f>
        <v>332.75</v>
      </c>
      <c r="G39" s="20"/>
      <c r="H39" s="36">
        <f>+H42+H40+H41+H43</f>
        <v>23</v>
      </c>
      <c r="I39" s="36"/>
      <c r="J39" s="36">
        <f>+J42+J40+J41+J43</f>
        <v>53</v>
      </c>
      <c r="K39" s="17"/>
      <c r="L39" s="50">
        <f>+L42+L40+L41+L43</f>
        <v>54.75</v>
      </c>
      <c r="M39" s="25"/>
      <c r="N39" s="5"/>
      <c r="O39" s="5"/>
      <c r="P39" s="5"/>
    </row>
    <row r="40" spans="1:13" ht="12.75">
      <c r="A40" s="2" t="s">
        <v>70</v>
      </c>
      <c r="B40" s="37">
        <v>291</v>
      </c>
      <c r="C40" s="39"/>
      <c r="D40" s="37">
        <v>78</v>
      </c>
      <c r="E40" s="21"/>
      <c r="F40" s="49">
        <v>332.75</v>
      </c>
      <c r="G40" s="16"/>
      <c r="H40" s="37">
        <v>22</v>
      </c>
      <c r="I40" s="37"/>
      <c r="J40" s="37">
        <v>35</v>
      </c>
      <c r="K40" s="13"/>
      <c r="L40" s="54">
        <v>43.5</v>
      </c>
      <c r="M40" s="22"/>
    </row>
    <row r="41" spans="1:16" ht="12.75">
      <c r="A41" s="2" t="s">
        <v>75</v>
      </c>
      <c r="B41" s="37">
        <v>0</v>
      </c>
      <c r="C41" s="39"/>
      <c r="D41" s="37">
        <v>0</v>
      </c>
      <c r="E41" s="21"/>
      <c r="F41" s="49">
        <v>0</v>
      </c>
      <c r="G41" s="16"/>
      <c r="H41" s="37">
        <v>1</v>
      </c>
      <c r="I41" s="37"/>
      <c r="J41" s="37">
        <v>12</v>
      </c>
      <c r="K41" s="13"/>
      <c r="L41" s="54">
        <v>8</v>
      </c>
      <c r="M41" s="25"/>
      <c r="N41" s="5"/>
      <c r="O41" s="5"/>
      <c r="P41" s="5"/>
    </row>
    <row r="42" spans="1:16" ht="12.75">
      <c r="A42" s="2" t="s">
        <v>161</v>
      </c>
      <c r="B42" s="37">
        <v>0</v>
      </c>
      <c r="C42" s="39"/>
      <c r="D42" s="37">
        <v>0</v>
      </c>
      <c r="E42" s="21"/>
      <c r="F42" s="49">
        <v>0</v>
      </c>
      <c r="G42" s="16"/>
      <c r="H42" s="37">
        <v>0</v>
      </c>
      <c r="I42" s="37"/>
      <c r="J42" s="37">
        <v>1</v>
      </c>
      <c r="K42" s="13"/>
      <c r="L42" s="54">
        <v>0.5</v>
      </c>
      <c r="M42" s="25"/>
      <c r="N42" s="5"/>
      <c r="O42" s="5"/>
      <c r="P42" s="5"/>
    </row>
    <row r="43" spans="1:54" ht="12.75">
      <c r="A43" s="2" t="s">
        <v>162</v>
      </c>
      <c r="B43" s="37">
        <v>0</v>
      </c>
      <c r="C43" s="37"/>
      <c r="D43" s="37">
        <v>0</v>
      </c>
      <c r="E43" s="13"/>
      <c r="F43" s="54">
        <v>0</v>
      </c>
      <c r="G43" s="14"/>
      <c r="H43" s="37">
        <v>0</v>
      </c>
      <c r="I43" s="37"/>
      <c r="J43" s="37">
        <v>5</v>
      </c>
      <c r="K43" s="13"/>
      <c r="L43" s="54">
        <v>2.75</v>
      </c>
      <c r="M43" s="27"/>
      <c r="N43" s="62"/>
      <c r="O43" s="62"/>
      <c r="P43" s="62"/>
      <c r="Q43" s="62"/>
      <c r="R43" s="62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16" ht="12.75">
      <c r="A44" s="1" t="s">
        <v>16</v>
      </c>
      <c r="B44" s="34">
        <f>+B45+B46+B47+B48</f>
        <v>202</v>
      </c>
      <c r="C44" s="35"/>
      <c r="D44" s="34">
        <f>+D45+D46+D47+D48</f>
        <v>35</v>
      </c>
      <c r="E44" s="18"/>
      <c r="F44" s="47">
        <f>+F45+F46+F47+F48</f>
        <v>222.5</v>
      </c>
      <c r="G44" s="20"/>
      <c r="H44" s="34">
        <f>+H45+H46+H47</f>
        <v>36</v>
      </c>
      <c r="I44" s="35"/>
      <c r="J44" s="34">
        <f>+J45+J46+J47</f>
        <v>43</v>
      </c>
      <c r="K44" s="18"/>
      <c r="L44" s="47">
        <f>+L45+L46+L47</f>
        <v>55</v>
      </c>
      <c r="M44" s="25"/>
      <c r="N44" s="5"/>
      <c r="O44" s="5"/>
      <c r="P44" s="5"/>
    </row>
    <row r="45" spans="1:13" ht="12.75">
      <c r="A45" s="2" t="s">
        <v>17</v>
      </c>
      <c r="B45" s="32">
        <v>45</v>
      </c>
      <c r="C45" s="10"/>
      <c r="D45" s="32">
        <v>11</v>
      </c>
      <c r="F45" s="45">
        <v>51</v>
      </c>
      <c r="G45" s="16"/>
      <c r="H45" s="32">
        <v>7</v>
      </c>
      <c r="I45" s="10"/>
      <c r="J45" s="32">
        <v>17</v>
      </c>
      <c r="L45" s="45">
        <v>12.5</v>
      </c>
      <c r="M45" s="22"/>
    </row>
    <row r="46" spans="1:18" ht="12.75">
      <c r="A46" s="2" t="s">
        <v>18</v>
      </c>
      <c r="B46" s="32">
        <v>51</v>
      </c>
      <c r="C46" s="33"/>
      <c r="D46" s="32">
        <v>11</v>
      </c>
      <c r="E46" s="21"/>
      <c r="F46" s="45">
        <v>57.75</v>
      </c>
      <c r="G46" s="16"/>
      <c r="H46" s="32">
        <v>29</v>
      </c>
      <c r="I46" s="32"/>
      <c r="J46" s="32">
        <v>26</v>
      </c>
      <c r="K46" s="13"/>
      <c r="L46" s="48">
        <v>42.5</v>
      </c>
      <c r="M46" s="25"/>
      <c r="N46" s="5"/>
      <c r="O46" s="59"/>
      <c r="P46" s="59"/>
      <c r="Q46" s="59"/>
      <c r="R46" s="59"/>
    </row>
    <row r="47" spans="1:18" ht="12.75">
      <c r="A47" s="2" t="s">
        <v>19</v>
      </c>
      <c r="B47" s="32">
        <v>34</v>
      </c>
      <c r="C47" s="33"/>
      <c r="D47" s="32">
        <v>2</v>
      </c>
      <c r="E47" s="21"/>
      <c r="F47" s="45">
        <v>35</v>
      </c>
      <c r="G47" s="16"/>
      <c r="H47" s="32">
        <v>0</v>
      </c>
      <c r="I47" s="32"/>
      <c r="J47" s="32">
        <v>0</v>
      </c>
      <c r="K47" s="13"/>
      <c r="L47" s="48">
        <v>0</v>
      </c>
      <c r="M47" s="25"/>
      <c r="N47" s="5"/>
      <c r="O47" s="59"/>
      <c r="P47" s="59"/>
      <c r="Q47" s="59"/>
      <c r="R47" s="59"/>
    </row>
    <row r="48" spans="1:18" ht="12.75">
      <c r="A48" s="2" t="s">
        <v>125</v>
      </c>
      <c r="B48" s="32">
        <v>72</v>
      </c>
      <c r="C48" s="33"/>
      <c r="D48" s="32">
        <v>11</v>
      </c>
      <c r="E48" s="21"/>
      <c r="F48" s="45">
        <v>78.75</v>
      </c>
      <c r="G48" s="16"/>
      <c r="H48" s="32">
        <v>0</v>
      </c>
      <c r="I48" s="32"/>
      <c r="J48" s="32">
        <v>0</v>
      </c>
      <c r="K48" s="13"/>
      <c r="L48" s="48">
        <v>0</v>
      </c>
      <c r="M48" s="25"/>
      <c r="N48" s="5"/>
      <c r="O48" s="59"/>
      <c r="P48" s="59"/>
      <c r="Q48" s="59"/>
      <c r="R48" s="59"/>
    </row>
    <row r="49" spans="1:16" ht="12.75">
      <c r="A49" s="1" t="s">
        <v>20</v>
      </c>
      <c r="B49" s="36">
        <f>+B50+B51</f>
        <v>0</v>
      </c>
      <c r="C49" s="38"/>
      <c r="D49" s="36">
        <f>+D50+D51</f>
        <v>0</v>
      </c>
      <c r="E49" s="18"/>
      <c r="F49" s="50">
        <f>+F50+F51</f>
        <v>0</v>
      </c>
      <c r="G49" s="20"/>
      <c r="H49" s="36">
        <f>+H50+H51</f>
        <v>1</v>
      </c>
      <c r="I49" s="36"/>
      <c r="J49" s="36">
        <f>+J50+J51</f>
        <v>13</v>
      </c>
      <c r="K49" s="17"/>
      <c r="L49" s="50">
        <f>+L50+L51</f>
        <v>8.75</v>
      </c>
      <c r="M49" s="25"/>
      <c r="N49" s="5"/>
      <c r="O49" s="5"/>
      <c r="P49" s="5"/>
    </row>
    <row r="50" spans="1:16" ht="12.75">
      <c r="A50" s="2" t="s">
        <v>119</v>
      </c>
      <c r="B50" s="37">
        <v>0</v>
      </c>
      <c r="D50" s="37">
        <v>0</v>
      </c>
      <c r="F50" s="49">
        <v>0</v>
      </c>
      <c r="G50" s="16"/>
      <c r="H50" s="37">
        <v>1</v>
      </c>
      <c r="I50" s="9"/>
      <c r="J50" s="37">
        <v>9</v>
      </c>
      <c r="L50" s="54">
        <v>6.25</v>
      </c>
      <c r="M50" s="25"/>
      <c r="N50" s="5"/>
      <c r="O50" s="5"/>
      <c r="P50" s="5"/>
    </row>
    <row r="51" spans="1:16" ht="12.75">
      <c r="A51" s="2" t="s">
        <v>163</v>
      </c>
      <c r="B51" s="37">
        <v>0</v>
      </c>
      <c r="D51" s="37">
        <v>0</v>
      </c>
      <c r="F51" s="49">
        <v>0</v>
      </c>
      <c r="G51" s="16"/>
      <c r="H51" s="37">
        <v>0</v>
      </c>
      <c r="I51" s="9"/>
      <c r="J51" s="37">
        <v>4</v>
      </c>
      <c r="L51" s="54">
        <v>2.5</v>
      </c>
      <c r="M51" s="25"/>
      <c r="N51" s="5"/>
      <c r="O51" s="5"/>
      <c r="P51" s="5"/>
    </row>
    <row r="52" spans="1:18" ht="12.75">
      <c r="A52" s="2" t="s">
        <v>21</v>
      </c>
      <c r="B52" s="37">
        <v>317</v>
      </c>
      <c r="D52" s="37">
        <v>70</v>
      </c>
      <c r="F52" s="49">
        <v>352.25</v>
      </c>
      <c r="H52" s="37">
        <v>13</v>
      </c>
      <c r="I52" s="9" t="s">
        <v>60</v>
      </c>
      <c r="J52" s="37">
        <v>28</v>
      </c>
      <c r="L52" s="54">
        <v>29.75</v>
      </c>
      <c r="M52" s="25"/>
      <c r="N52" s="5"/>
      <c r="O52" s="59"/>
      <c r="P52" s="59"/>
      <c r="Q52" s="59"/>
      <c r="R52" s="59"/>
    </row>
    <row r="53" spans="1:18" ht="12.75">
      <c r="A53" s="2" t="s">
        <v>78</v>
      </c>
      <c r="B53" s="37">
        <v>117</v>
      </c>
      <c r="C53" s="37"/>
      <c r="D53" s="37">
        <v>20</v>
      </c>
      <c r="E53" s="13"/>
      <c r="F53" s="49">
        <v>128.75</v>
      </c>
      <c r="G53" s="16"/>
      <c r="H53" s="37">
        <v>0</v>
      </c>
      <c r="I53" s="37"/>
      <c r="J53" s="37">
        <v>0</v>
      </c>
      <c r="K53" s="13"/>
      <c r="L53" s="54">
        <v>0</v>
      </c>
      <c r="M53" s="25"/>
      <c r="N53" s="5"/>
      <c r="O53" s="59"/>
      <c r="P53" s="59"/>
      <c r="Q53" s="59"/>
      <c r="R53" s="59"/>
    </row>
    <row r="54" spans="1:13" ht="12.75">
      <c r="A54" s="1" t="s">
        <v>71</v>
      </c>
      <c r="B54" s="34">
        <f>+B55+B56+B57+B58</f>
        <v>93</v>
      </c>
      <c r="C54" s="35"/>
      <c r="D54" s="34">
        <f>+D55+D56+D57+D58</f>
        <v>35</v>
      </c>
      <c r="E54" s="35"/>
      <c r="F54" s="47">
        <f>+F55+F56+F57+F58</f>
        <v>109</v>
      </c>
      <c r="G54" s="20"/>
      <c r="H54" s="34">
        <f>+H55+H56+H57+H58</f>
        <v>9</v>
      </c>
      <c r="I54" s="35"/>
      <c r="J54" s="34">
        <f>+J55+J56+J57+J58</f>
        <v>9</v>
      </c>
      <c r="K54" s="18"/>
      <c r="L54" s="47">
        <f>+L55+L56+L57+L58</f>
        <v>14.25</v>
      </c>
      <c r="M54" s="22"/>
    </row>
    <row r="55" spans="1:13" ht="12.75">
      <c r="A55" s="2" t="s">
        <v>13</v>
      </c>
      <c r="B55" s="32">
        <v>19</v>
      </c>
      <c r="C55" s="33"/>
      <c r="D55" s="32">
        <v>6</v>
      </c>
      <c r="E55" s="33"/>
      <c r="F55" s="45">
        <v>21.75</v>
      </c>
      <c r="G55" s="16"/>
      <c r="H55" s="32">
        <v>0</v>
      </c>
      <c r="I55" s="32"/>
      <c r="J55" s="32">
        <v>0</v>
      </c>
      <c r="K55" s="13"/>
      <c r="L55" s="48">
        <v>0</v>
      </c>
      <c r="M55" s="22"/>
    </row>
    <row r="56" spans="1:16" ht="12.75">
      <c r="A56" s="2" t="s">
        <v>14</v>
      </c>
      <c r="B56" s="32">
        <v>11</v>
      </c>
      <c r="C56" s="33"/>
      <c r="D56" s="32">
        <v>1</v>
      </c>
      <c r="E56" s="33"/>
      <c r="F56" s="45">
        <v>11.25</v>
      </c>
      <c r="G56" s="16"/>
      <c r="H56" s="32">
        <v>0</v>
      </c>
      <c r="I56" s="32"/>
      <c r="J56" s="32">
        <v>0</v>
      </c>
      <c r="K56" s="13"/>
      <c r="L56" s="48">
        <v>0</v>
      </c>
      <c r="M56" s="25"/>
      <c r="N56" s="5"/>
      <c r="O56" s="5"/>
      <c r="P56" s="5"/>
    </row>
    <row r="57" spans="1:16" ht="12.75">
      <c r="A57" s="2" t="s">
        <v>15</v>
      </c>
      <c r="B57" s="32">
        <v>63</v>
      </c>
      <c r="C57" s="33"/>
      <c r="D57" s="32">
        <v>28</v>
      </c>
      <c r="E57" s="33"/>
      <c r="F57" s="45">
        <v>76</v>
      </c>
      <c r="G57" s="16"/>
      <c r="H57" s="32">
        <v>9</v>
      </c>
      <c r="I57" s="32"/>
      <c r="J57" s="32">
        <v>8</v>
      </c>
      <c r="K57" s="13"/>
      <c r="L57" s="48">
        <v>14</v>
      </c>
      <c r="M57" s="25"/>
      <c r="N57" s="5"/>
      <c r="O57" s="5"/>
      <c r="P57" s="5"/>
    </row>
    <row r="58" spans="1:16" ht="12.75">
      <c r="A58" s="2" t="s">
        <v>164</v>
      </c>
      <c r="B58" s="32">
        <v>0</v>
      </c>
      <c r="C58" s="33"/>
      <c r="D58" s="32">
        <v>0</v>
      </c>
      <c r="E58" s="33"/>
      <c r="F58" s="45">
        <v>0</v>
      </c>
      <c r="G58" s="16"/>
      <c r="H58" s="32">
        <v>0</v>
      </c>
      <c r="I58" s="32"/>
      <c r="J58" s="32">
        <v>1</v>
      </c>
      <c r="K58" s="13"/>
      <c r="L58" s="48">
        <v>0.25</v>
      </c>
      <c r="M58" s="25"/>
      <c r="N58" s="5"/>
      <c r="O58" s="5"/>
      <c r="P58" s="5"/>
    </row>
    <row r="59" spans="1:16" ht="12.75">
      <c r="A59" s="2" t="s">
        <v>124</v>
      </c>
      <c r="B59" s="32">
        <v>5</v>
      </c>
      <c r="C59" s="33"/>
      <c r="D59" s="32">
        <v>4</v>
      </c>
      <c r="E59" s="33"/>
      <c r="F59" s="45">
        <v>7.5</v>
      </c>
      <c r="G59" s="16"/>
      <c r="H59" s="32">
        <v>4</v>
      </c>
      <c r="I59" s="32"/>
      <c r="J59" s="32">
        <v>2</v>
      </c>
      <c r="K59" s="13"/>
      <c r="L59" s="48">
        <v>5.25</v>
      </c>
      <c r="M59" s="25"/>
      <c r="N59" s="5"/>
      <c r="O59" s="5"/>
      <c r="P59" s="5"/>
    </row>
    <row r="60" spans="1:13" ht="12.75">
      <c r="A60" s="2" t="s">
        <v>22</v>
      </c>
      <c r="B60" s="32">
        <v>0</v>
      </c>
      <c r="C60" s="32"/>
      <c r="D60" s="32">
        <v>0</v>
      </c>
      <c r="E60" s="32"/>
      <c r="F60" s="45">
        <v>0</v>
      </c>
      <c r="G60" s="16"/>
      <c r="H60" s="32">
        <v>2</v>
      </c>
      <c r="I60" s="32"/>
      <c r="J60" s="32">
        <v>20</v>
      </c>
      <c r="K60" s="13"/>
      <c r="L60" s="48">
        <v>14</v>
      </c>
      <c r="M60" s="22"/>
    </row>
    <row r="61" spans="1:13" s="63" customFormat="1" ht="12.75">
      <c r="A61" s="1" t="s">
        <v>118</v>
      </c>
      <c r="B61" s="36">
        <f>+B62+B63+B64+B65</f>
        <v>170</v>
      </c>
      <c r="C61" s="38"/>
      <c r="D61" s="36">
        <f>+D62+D63+D64+D65</f>
        <v>36</v>
      </c>
      <c r="E61" s="38"/>
      <c r="F61" s="50">
        <f>+F62+F63+F64+F65</f>
        <v>189.25</v>
      </c>
      <c r="G61" s="20"/>
      <c r="H61" s="36">
        <f>+H62+H63+H64</f>
        <v>39</v>
      </c>
      <c r="I61" s="38"/>
      <c r="J61" s="36">
        <f>+J62+J63+J64</f>
        <v>39</v>
      </c>
      <c r="K61" s="18"/>
      <c r="L61" s="50">
        <f>+L62+L63+L64</f>
        <v>63</v>
      </c>
      <c r="M61" s="22"/>
    </row>
    <row r="62" spans="1:13" ht="12.75">
      <c r="A62" s="2" t="s">
        <v>113</v>
      </c>
      <c r="B62" s="37">
        <v>0</v>
      </c>
      <c r="D62" s="37">
        <v>0</v>
      </c>
      <c r="F62" s="49">
        <v>0</v>
      </c>
      <c r="G62" s="16"/>
      <c r="H62" s="37">
        <v>31</v>
      </c>
      <c r="I62" s="9"/>
      <c r="J62" s="37">
        <v>15</v>
      </c>
      <c r="L62" s="54">
        <v>39.5</v>
      </c>
      <c r="M62" s="22"/>
    </row>
    <row r="63" spans="1:13" ht="12.75">
      <c r="A63" s="2" t="s">
        <v>114</v>
      </c>
      <c r="B63" s="37">
        <v>165</v>
      </c>
      <c r="C63" s="37"/>
      <c r="D63" s="37">
        <v>35</v>
      </c>
      <c r="E63" s="13"/>
      <c r="F63" s="49">
        <v>183.5</v>
      </c>
      <c r="G63" s="16"/>
      <c r="H63" s="37">
        <v>6</v>
      </c>
      <c r="I63" s="37" t="s">
        <v>60</v>
      </c>
      <c r="J63" s="37">
        <v>14</v>
      </c>
      <c r="K63" s="13"/>
      <c r="L63" s="54">
        <v>15.25</v>
      </c>
      <c r="M63" s="22"/>
    </row>
    <row r="64" spans="1:13" ht="12.75">
      <c r="A64" s="2" t="s">
        <v>115</v>
      </c>
      <c r="B64" s="37">
        <v>0</v>
      </c>
      <c r="D64" s="37">
        <v>0</v>
      </c>
      <c r="F64" s="49">
        <v>0</v>
      </c>
      <c r="G64" s="16"/>
      <c r="H64" s="37">
        <v>2</v>
      </c>
      <c r="I64" s="9"/>
      <c r="J64" s="37">
        <v>10</v>
      </c>
      <c r="L64" s="54">
        <v>8.25</v>
      </c>
      <c r="M64" s="22"/>
    </row>
    <row r="65" spans="1:13" ht="12.75">
      <c r="A65" s="2" t="s">
        <v>188</v>
      </c>
      <c r="B65" s="37">
        <v>5</v>
      </c>
      <c r="D65" s="37">
        <v>1</v>
      </c>
      <c r="F65" s="49">
        <v>5.75</v>
      </c>
      <c r="G65" s="16"/>
      <c r="H65" s="37">
        <v>0</v>
      </c>
      <c r="I65" s="9"/>
      <c r="J65" s="37">
        <v>0</v>
      </c>
      <c r="L65" s="54">
        <v>0</v>
      </c>
      <c r="M65" s="22"/>
    </row>
    <row r="66" spans="1:13" s="63" customFormat="1" ht="12.75">
      <c r="A66" s="1" t="s">
        <v>23</v>
      </c>
      <c r="B66" s="34">
        <f>+B67+B68+B69</f>
        <v>77</v>
      </c>
      <c r="C66" s="35"/>
      <c r="D66" s="34">
        <f>+D67+D68+D69</f>
        <v>16</v>
      </c>
      <c r="E66" s="18"/>
      <c r="F66" s="47">
        <f>+F67+F68+F69</f>
        <v>86.25</v>
      </c>
      <c r="G66" s="20"/>
      <c r="H66" s="34">
        <f>+H67+H68+H69</f>
        <v>0</v>
      </c>
      <c r="I66" s="35"/>
      <c r="J66" s="34">
        <f>+J67+J68+J69</f>
        <v>0</v>
      </c>
      <c r="K66" s="18"/>
      <c r="L66" s="47">
        <f>+L67+L68+L69</f>
        <v>0</v>
      </c>
      <c r="M66" s="15" t="s">
        <v>60</v>
      </c>
    </row>
    <row r="67" spans="1:19" ht="12.75">
      <c r="A67" s="2" t="s">
        <v>95</v>
      </c>
      <c r="B67" s="32">
        <v>36</v>
      </c>
      <c r="C67" s="10"/>
      <c r="D67" s="32">
        <v>8</v>
      </c>
      <c r="F67" s="45">
        <v>40.25</v>
      </c>
      <c r="G67" s="16"/>
      <c r="H67" s="32">
        <v>0</v>
      </c>
      <c r="I67" s="32"/>
      <c r="J67" s="32">
        <v>0</v>
      </c>
      <c r="K67" s="13"/>
      <c r="L67" s="48">
        <v>0</v>
      </c>
      <c r="M67" s="18"/>
      <c r="N67" s="1"/>
      <c r="O67" s="1"/>
      <c r="P67" s="1"/>
      <c r="Q67" s="1"/>
      <c r="R67" s="1"/>
      <c r="S67" s="1"/>
    </row>
    <row r="68" spans="1:19" ht="12.75">
      <c r="A68" s="2" t="s">
        <v>96</v>
      </c>
      <c r="B68" s="32">
        <v>28</v>
      </c>
      <c r="C68" s="10"/>
      <c r="D68" s="32">
        <v>3</v>
      </c>
      <c r="F68" s="45">
        <v>30</v>
      </c>
      <c r="G68" s="16"/>
      <c r="H68" s="32">
        <v>0</v>
      </c>
      <c r="I68" s="32"/>
      <c r="J68" s="32">
        <v>0</v>
      </c>
      <c r="K68" s="13"/>
      <c r="L68" s="48">
        <v>0</v>
      </c>
      <c r="M68" s="18"/>
      <c r="N68" s="1"/>
      <c r="O68" s="1"/>
      <c r="P68" s="1"/>
      <c r="Q68" s="1"/>
      <c r="R68" s="1"/>
      <c r="S68" s="1"/>
    </row>
    <row r="69" spans="1:19" ht="12.75">
      <c r="A69" s="2" t="s">
        <v>97</v>
      </c>
      <c r="B69" s="32">
        <v>13</v>
      </c>
      <c r="C69" s="10"/>
      <c r="D69" s="32">
        <v>5</v>
      </c>
      <c r="F69" s="45">
        <v>16</v>
      </c>
      <c r="G69" s="16"/>
      <c r="H69" s="32">
        <v>0</v>
      </c>
      <c r="I69" s="32"/>
      <c r="J69" s="32">
        <v>0</v>
      </c>
      <c r="K69" s="13"/>
      <c r="L69" s="48">
        <v>0</v>
      </c>
      <c r="M69" s="18"/>
      <c r="N69" s="1"/>
      <c r="O69" s="1"/>
      <c r="P69" s="1"/>
      <c r="Q69" s="1"/>
      <c r="R69" s="1"/>
      <c r="S69" s="1"/>
    </row>
    <row r="70" spans="1:13" s="63" customFormat="1" ht="12.75">
      <c r="A70" s="1" t="s">
        <v>24</v>
      </c>
      <c r="B70" s="36">
        <f>+B72+B71</f>
        <v>40</v>
      </c>
      <c r="C70" s="38"/>
      <c r="D70" s="36">
        <f>+D72+D71</f>
        <v>11</v>
      </c>
      <c r="E70" s="18"/>
      <c r="F70" s="36">
        <f>+F72+F71</f>
        <v>45.5</v>
      </c>
      <c r="G70" s="20"/>
      <c r="H70" s="36">
        <f>+H72+H71</f>
        <v>1</v>
      </c>
      <c r="I70" s="36"/>
      <c r="J70" s="36">
        <f>+J72+J71</f>
        <v>6</v>
      </c>
      <c r="K70" s="17"/>
      <c r="L70" s="50">
        <f>+L72+L71</f>
        <v>4.75</v>
      </c>
      <c r="M70" s="22"/>
    </row>
    <row r="71" spans="1:19" ht="12.75">
      <c r="A71" s="2" t="s">
        <v>155</v>
      </c>
      <c r="B71" s="37">
        <v>0</v>
      </c>
      <c r="D71" s="37">
        <v>0</v>
      </c>
      <c r="F71" s="49">
        <v>0</v>
      </c>
      <c r="G71" s="16"/>
      <c r="H71" s="37">
        <v>1</v>
      </c>
      <c r="I71" s="37"/>
      <c r="J71" s="37">
        <v>6</v>
      </c>
      <c r="K71" s="13"/>
      <c r="L71" s="54">
        <v>4.75</v>
      </c>
      <c r="M71" s="18"/>
      <c r="N71" s="1"/>
      <c r="O71" s="1"/>
      <c r="P71" s="1"/>
      <c r="Q71" s="1"/>
      <c r="R71" s="1"/>
      <c r="S71" s="1"/>
    </row>
    <row r="72" spans="1:19" ht="12.75">
      <c r="A72" s="2" t="s">
        <v>100</v>
      </c>
      <c r="B72" s="37">
        <v>40</v>
      </c>
      <c r="D72" s="37">
        <v>11</v>
      </c>
      <c r="F72" s="49">
        <v>45.5</v>
      </c>
      <c r="G72" s="16"/>
      <c r="H72" s="37">
        <v>0</v>
      </c>
      <c r="I72" s="37"/>
      <c r="J72" s="37">
        <v>0</v>
      </c>
      <c r="K72" s="13"/>
      <c r="L72" s="54">
        <v>0</v>
      </c>
      <c r="M72" s="18"/>
      <c r="N72" s="1"/>
      <c r="O72" s="1"/>
      <c r="P72" s="1"/>
      <c r="Q72" s="1"/>
      <c r="R72" s="1"/>
      <c r="S72" s="1"/>
    </row>
    <row r="73" spans="1:13" s="63" customFormat="1" ht="12.75">
      <c r="A73" s="1" t="s">
        <v>132</v>
      </c>
      <c r="B73" s="34">
        <f>+B74+B76+B75</f>
        <v>43</v>
      </c>
      <c r="C73" s="35"/>
      <c r="D73" s="34">
        <f>+D74+D76+D75</f>
        <v>9</v>
      </c>
      <c r="E73" s="18"/>
      <c r="F73" s="47">
        <f>+F74+F76+F75</f>
        <v>48</v>
      </c>
      <c r="G73" s="20"/>
      <c r="H73" s="34">
        <f>+H74+H76+H75</f>
        <v>21</v>
      </c>
      <c r="I73" s="34"/>
      <c r="J73" s="34">
        <f>+J74+J76+J75</f>
        <v>18</v>
      </c>
      <c r="K73" s="17"/>
      <c r="L73" s="47">
        <f>+L74+L76+L75</f>
        <v>27.75</v>
      </c>
      <c r="M73" s="22"/>
    </row>
    <row r="74" spans="1:19" ht="12.75">
      <c r="A74" s="2" t="s">
        <v>112</v>
      </c>
      <c r="B74" s="32">
        <v>0</v>
      </c>
      <c r="C74" s="10"/>
      <c r="D74" s="32">
        <v>0</v>
      </c>
      <c r="F74" s="45">
        <v>0</v>
      </c>
      <c r="G74" s="16"/>
      <c r="H74" s="32">
        <v>1</v>
      </c>
      <c r="I74" s="10"/>
      <c r="J74" s="32">
        <v>6</v>
      </c>
      <c r="L74" s="48">
        <v>4.75</v>
      </c>
      <c r="M74" s="18"/>
      <c r="N74" s="1"/>
      <c r="O74" s="1"/>
      <c r="P74" s="1"/>
      <c r="Q74" s="1"/>
      <c r="R74" s="1"/>
      <c r="S74" s="1"/>
    </row>
    <row r="75" spans="1:19" ht="12.75">
      <c r="A75" s="2" t="s">
        <v>103</v>
      </c>
      <c r="B75" s="32">
        <v>0</v>
      </c>
      <c r="C75" s="10"/>
      <c r="D75" s="32">
        <v>0</v>
      </c>
      <c r="F75" s="45">
        <v>0</v>
      </c>
      <c r="G75" s="16"/>
      <c r="H75" s="32">
        <v>20</v>
      </c>
      <c r="I75" s="32"/>
      <c r="J75" s="32">
        <v>12</v>
      </c>
      <c r="K75" s="13"/>
      <c r="L75" s="48">
        <v>23</v>
      </c>
      <c r="M75" s="18"/>
      <c r="N75" s="1"/>
      <c r="O75" s="1"/>
      <c r="P75" s="1"/>
      <c r="Q75" s="1"/>
      <c r="R75" s="1"/>
      <c r="S75" s="1"/>
    </row>
    <row r="76" spans="1:19" ht="12.75">
      <c r="A76" s="2" t="s">
        <v>102</v>
      </c>
      <c r="B76" s="32">
        <v>43</v>
      </c>
      <c r="C76" s="10"/>
      <c r="D76" s="32">
        <v>9</v>
      </c>
      <c r="F76" s="45">
        <v>48</v>
      </c>
      <c r="G76" s="16"/>
      <c r="H76" s="32">
        <v>0</v>
      </c>
      <c r="I76" s="32"/>
      <c r="J76" s="32">
        <v>0</v>
      </c>
      <c r="K76" s="13"/>
      <c r="L76" s="48">
        <v>0</v>
      </c>
      <c r="M76" s="18"/>
      <c r="N76" s="1"/>
      <c r="O76" s="1"/>
      <c r="P76" s="1"/>
      <c r="Q76" s="1"/>
      <c r="R76" s="1"/>
      <c r="S76" s="1"/>
    </row>
    <row r="77" spans="1:13" ht="12.75">
      <c r="A77" s="1" t="s">
        <v>25</v>
      </c>
      <c r="B77" s="36">
        <f>+B78+B79+B81</f>
        <v>339</v>
      </c>
      <c r="C77" s="38"/>
      <c r="D77" s="36">
        <f>+D78+D79+D81</f>
        <v>51</v>
      </c>
      <c r="E77" s="18"/>
      <c r="F77" s="50">
        <f>+F78+F79+F81</f>
        <v>366</v>
      </c>
      <c r="G77" s="20"/>
      <c r="H77" s="36">
        <f>+H78+H79+H81+H80</f>
        <v>19</v>
      </c>
      <c r="I77" s="38"/>
      <c r="J77" s="36">
        <f>+J78+J79+J81+J80</f>
        <v>40</v>
      </c>
      <c r="K77" s="17"/>
      <c r="L77" s="50">
        <f>+L78+L79+L81+L80</f>
        <v>42.75</v>
      </c>
      <c r="M77" s="22"/>
    </row>
    <row r="78" spans="1:19" ht="12.75">
      <c r="A78" s="2" t="s">
        <v>101</v>
      </c>
      <c r="B78" s="37">
        <v>339</v>
      </c>
      <c r="D78" s="37">
        <v>51</v>
      </c>
      <c r="F78" s="49">
        <v>366</v>
      </c>
      <c r="G78" s="16"/>
      <c r="H78" s="37">
        <v>0</v>
      </c>
      <c r="I78" s="37"/>
      <c r="J78" s="37">
        <v>0</v>
      </c>
      <c r="K78" s="13"/>
      <c r="L78" s="54">
        <v>0</v>
      </c>
      <c r="M78" s="18"/>
      <c r="N78" s="1"/>
      <c r="O78" s="1"/>
      <c r="P78" s="1"/>
      <c r="Q78" s="1"/>
      <c r="R78" s="1"/>
      <c r="S78" s="1"/>
    </row>
    <row r="79" spans="1:19" ht="12.75">
      <c r="A79" s="2" t="s">
        <v>104</v>
      </c>
      <c r="B79" s="37">
        <v>0</v>
      </c>
      <c r="D79" s="37">
        <v>0</v>
      </c>
      <c r="F79" s="49">
        <v>0</v>
      </c>
      <c r="G79" s="16"/>
      <c r="H79" s="37">
        <v>16</v>
      </c>
      <c r="I79" s="37"/>
      <c r="J79" s="37">
        <v>30</v>
      </c>
      <c r="K79" s="13"/>
      <c r="L79" s="54">
        <v>34.5</v>
      </c>
      <c r="M79" s="18"/>
      <c r="N79" s="1"/>
      <c r="O79" s="1"/>
      <c r="P79" s="1"/>
      <c r="Q79" s="1"/>
      <c r="R79" s="1"/>
      <c r="S79" s="1"/>
    </row>
    <row r="80" spans="1:19" ht="12.75">
      <c r="A80" s="2" t="s">
        <v>199</v>
      </c>
      <c r="B80" s="37">
        <v>0</v>
      </c>
      <c r="D80" s="37">
        <v>0</v>
      </c>
      <c r="F80" s="49">
        <v>0</v>
      </c>
      <c r="G80" s="16"/>
      <c r="H80" s="37">
        <v>3</v>
      </c>
      <c r="I80" s="37"/>
      <c r="J80" s="37">
        <v>2</v>
      </c>
      <c r="K80" s="13"/>
      <c r="L80" s="54">
        <v>4.25</v>
      </c>
      <c r="M80" s="18"/>
      <c r="N80" s="1"/>
      <c r="O80" s="1"/>
      <c r="P80" s="1"/>
      <c r="Q80" s="1"/>
      <c r="R80" s="1"/>
      <c r="S80" s="1"/>
    </row>
    <row r="81" spans="1:19" ht="12.75">
      <c r="A81" s="2" t="s">
        <v>165</v>
      </c>
      <c r="B81" s="37">
        <v>0</v>
      </c>
      <c r="D81" s="37">
        <v>0</v>
      </c>
      <c r="F81" s="49">
        <v>0</v>
      </c>
      <c r="G81" s="16"/>
      <c r="H81" s="37">
        <v>0</v>
      </c>
      <c r="I81" s="37"/>
      <c r="J81" s="37">
        <v>8</v>
      </c>
      <c r="K81" s="13"/>
      <c r="L81" s="54">
        <v>4</v>
      </c>
      <c r="M81" s="18"/>
      <c r="N81" s="1"/>
      <c r="O81" s="1"/>
      <c r="P81" s="1"/>
      <c r="Q81" s="1"/>
      <c r="R81" s="1"/>
      <c r="S81" s="1"/>
    </row>
    <row r="82" spans="1:13" ht="12.75">
      <c r="A82" s="1" t="s">
        <v>26</v>
      </c>
      <c r="B82" s="34">
        <f>+B83+B84+B85+B87+B86</f>
        <v>743</v>
      </c>
      <c r="C82" s="35"/>
      <c r="D82" s="34">
        <f>+D83+D84+D85+D87+D86</f>
        <v>153</v>
      </c>
      <c r="E82" s="18"/>
      <c r="F82" s="47">
        <f>+F83+F84+F85+F87+F86</f>
        <v>822</v>
      </c>
      <c r="G82" s="20"/>
      <c r="H82" s="34">
        <f>+H83+H84+H85+H87+H86</f>
        <v>46</v>
      </c>
      <c r="I82" s="35"/>
      <c r="J82" s="34">
        <f>+J83+J84+J85+J87+J86</f>
        <v>25</v>
      </c>
      <c r="K82" s="18"/>
      <c r="L82" s="47">
        <f>+L83+L84+L85+L87+L86</f>
        <v>55.25</v>
      </c>
      <c r="M82" s="22"/>
    </row>
    <row r="83" spans="1:13" ht="12.75">
      <c r="A83" s="2" t="s">
        <v>27</v>
      </c>
      <c r="B83" s="32">
        <v>743</v>
      </c>
      <c r="C83" s="33"/>
      <c r="D83" s="32">
        <v>153</v>
      </c>
      <c r="E83" s="21"/>
      <c r="F83" s="45">
        <v>822</v>
      </c>
      <c r="G83" s="16"/>
      <c r="H83" s="32">
        <v>0</v>
      </c>
      <c r="I83" s="32"/>
      <c r="J83" s="32">
        <v>0</v>
      </c>
      <c r="K83" s="13"/>
      <c r="L83" s="48">
        <v>0</v>
      </c>
      <c r="M83" s="22"/>
    </row>
    <row r="84" spans="1:13" ht="12.75">
      <c r="A84" s="2" t="s">
        <v>200</v>
      </c>
      <c r="B84" s="32">
        <v>0</v>
      </c>
      <c r="C84" s="33"/>
      <c r="D84" s="32">
        <v>0</v>
      </c>
      <c r="E84" s="21"/>
      <c r="F84" s="45">
        <v>0</v>
      </c>
      <c r="G84" s="16"/>
      <c r="H84" s="32">
        <v>12</v>
      </c>
      <c r="I84" s="32"/>
      <c r="J84" s="32">
        <v>15</v>
      </c>
      <c r="K84" s="13"/>
      <c r="L84" s="48">
        <v>17.25</v>
      </c>
      <c r="M84" s="22"/>
    </row>
    <row r="85" spans="1:18" ht="12.75">
      <c r="A85" s="2" t="s">
        <v>201</v>
      </c>
      <c r="B85" s="32">
        <v>0</v>
      </c>
      <c r="C85" s="33"/>
      <c r="D85" s="32">
        <v>0</v>
      </c>
      <c r="E85" s="21"/>
      <c r="F85" s="45">
        <v>0</v>
      </c>
      <c r="G85" s="16"/>
      <c r="H85" s="32">
        <v>13</v>
      </c>
      <c r="I85" s="32"/>
      <c r="J85" s="32">
        <v>6</v>
      </c>
      <c r="K85" s="13"/>
      <c r="L85" s="48">
        <v>14.5</v>
      </c>
      <c r="M85" s="25"/>
      <c r="N85" s="5"/>
      <c r="O85" s="59"/>
      <c r="P85" s="59"/>
      <c r="Q85" s="59"/>
      <c r="R85" s="59"/>
    </row>
    <row r="86" spans="1:18" ht="12.75">
      <c r="A86" s="2" t="s">
        <v>120</v>
      </c>
      <c r="B86" s="32">
        <v>0</v>
      </c>
      <c r="C86" s="33"/>
      <c r="D86" s="32">
        <v>0</v>
      </c>
      <c r="E86" s="21"/>
      <c r="F86" s="45">
        <v>0</v>
      </c>
      <c r="G86" s="16"/>
      <c r="H86" s="32">
        <v>20</v>
      </c>
      <c r="I86" s="32"/>
      <c r="J86" s="32">
        <v>1</v>
      </c>
      <c r="K86" s="13"/>
      <c r="L86" s="48">
        <v>20.75</v>
      </c>
      <c r="M86" s="25"/>
      <c r="N86" s="5"/>
      <c r="O86" s="59"/>
      <c r="P86" s="59"/>
      <c r="Q86" s="59"/>
      <c r="R86" s="59"/>
    </row>
    <row r="87" spans="1:18" ht="12.75">
      <c r="A87" s="2" t="s">
        <v>166</v>
      </c>
      <c r="B87" s="32">
        <v>0</v>
      </c>
      <c r="C87" s="33"/>
      <c r="D87" s="32">
        <v>0</v>
      </c>
      <c r="E87" s="21"/>
      <c r="F87" s="45">
        <v>0</v>
      </c>
      <c r="G87" s="16"/>
      <c r="H87" s="32">
        <v>1</v>
      </c>
      <c r="I87" s="32"/>
      <c r="J87" s="32">
        <v>3</v>
      </c>
      <c r="K87" s="13"/>
      <c r="L87" s="48">
        <v>2.75</v>
      </c>
      <c r="M87" s="25"/>
      <c r="N87" s="5"/>
      <c r="O87" s="59"/>
      <c r="P87" s="59"/>
      <c r="Q87" s="59"/>
      <c r="R87" s="59"/>
    </row>
    <row r="88" spans="1:18" ht="12.75">
      <c r="A88" s="2" t="s">
        <v>154</v>
      </c>
      <c r="B88" s="32">
        <v>0</v>
      </c>
      <c r="C88" s="33"/>
      <c r="D88" s="32">
        <v>0</v>
      </c>
      <c r="E88" s="21"/>
      <c r="F88" s="45">
        <v>0</v>
      </c>
      <c r="G88" s="16"/>
      <c r="H88" s="32">
        <v>10</v>
      </c>
      <c r="I88" s="32"/>
      <c r="J88" s="32">
        <v>0</v>
      </c>
      <c r="K88" s="13"/>
      <c r="L88" s="48">
        <v>10</v>
      </c>
      <c r="M88" s="25"/>
      <c r="N88" s="5"/>
      <c r="O88" s="59"/>
      <c r="P88" s="59"/>
      <c r="Q88" s="59"/>
      <c r="R88" s="59"/>
    </row>
    <row r="89" spans="1:18" s="63" customFormat="1" ht="12.75">
      <c r="A89" s="63" t="s">
        <v>83</v>
      </c>
      <c r="B89" s="32">
        <v>0</v>
      </c>
      <c r="C89" s="33"/>
      <c r="D89" s="32">
        <v>0</v>
      </c>
      <c r="E89" s="21"/>
      <c r="F89" s="45">
        <v>0</v>
      </c>
      <c r="G89" s="16"/>
      <c r="H89" s="32">
        <v>15</v>
      </c>
      <c r="I89" s="32"/>
      <c r="J89" s="32">
        <v>22</v>
      </c>
      <c r="K89" s="13"/>
      <c r="L89" s="48">
        <v>23.25</v>
      </c>
      <c r="M89" s="21"/>
      <c r="N89" s="64"/>
      <c r="O89" s="64"/>
      <c r="P89" s="64"/>
      <c r="Q89" s="64"/>
      <c r="R89" s="64"/>
    </row>
    <row r="90" spans="1:13" ht="12.75">
      <c r="A90" s="2" t="s">
        <v>28</v>
      </c>
      <c r="B90" s="32">
        <v>32</v>
      </c>
      <c r="C90" s="32"/>
      <c r="D90" s="32">
        <v>14</v>
      </c>
      <c r="E90" s="13"/>
      <c r="F90" s="45">
        <v>39</v>
      </c>
      <c r="G90" s="16"/>
      <c r="H90" s="32">
        <v>0</v>
      </c>
      <c r="I90" s="32"/>
      <c r="J90" s="32">
        <v>15</v>
      </c>
      <c r="K90" s="13"/>
      <c r="L90" s="48">
        <v>8.75</v>
      </c>
      <c r="M90" s="22"/>
    </row>
    <row r="91" spans="1:22" ht="12.75">
      <c r="A91" s="2" t="s">
        <v>185</v>
      </c>
      <c r="B91" s="32">
        <v>141</v>
      </c>
      <c r="C91" s="33"/>
      <c r="D91" s="32">
        <v>57</v>
      </c>
      <c r="E91" s="21"/>
      <c r="F91" s="45">
        <v>168.75</v>
      </c>
      <c r="G91" s="16"/>
      <c r="H91" s="32">
        <v>9</v>
      </c>
      <c r="I91" s="32"/>
      <c r="J91" s="32">
        <v>9</v>
      </c>
      <c r="K91" s="13"/>
      <c r="L91" s="48">
        <v>12.75</v>
      </c>
      <c r="M91" s="25"/>
      <c r="N91" s="5"/>
      <c r="O91" s="5"/>
      <c r="P91" s="5"/>
      <c r="Q91" s="5"/>
      <c r="R91" s="5"/>
      <c r="S91" s="59"/>
      <c r="T91" s="59"/>
      <c r="U91" s="59"/>
      <c r="V91" s="59"/>
    </row>
    <row r="92" spans="1:13" ht="12.75">
      <c r="A92" s="2" t="s">
        <v>228</v>
      </c>
      <c r="B92" s="10">
        <v>0</v>
      </c>
      <c r="C92" s="10"/>
      <c r="D92" s="10">
        <v>0</v>
      </c>
      <c r="F92" s="61">
        <v>0</v>
      </c>
      <c r="H92" s="10">
        <v>0</v>
      </c>
      <c r="I92" s="10"/>
      <c r="J92" s="10">
        <v>1</v>
      </c>
      <c r="L92" s="61">
        <v>0.75</v>
      </c>
      <c r="M92" s="22"/>
    </row>
    <row r="93" spans="2:13" ht="12.75">
      <c r="B93" s="10"/>
      <c r="C93" s="10"/>
      <c r="D93" s="10"/>
      <c r="M93" s="22"/>
    </row>
    <row r="94" spans="1:17" ht="12.75">
      <c r="A94" s="59" t="s">
        <v>31</v>
      </c>
      <c r="B94" s="60">
        <f>+B98+B96+B97+B109+B101+B112+B116+B119+B120</f>
        <v>2124</v>
      </c>
      <c r="C94" s="60"/>
      <c r="D94" s="60">
        <f>+D98+D96+D97+D109+D101+D112+D116+D119+D120</f>
        <v>486</v>
      </c>
      <c r="E94" s="11"/>
      <c r="F94" s="46">
        <f>+F98+F96+F97+F109+F101+F112+F116+F119+F120</f>
        <v>2375.5</v>
      </c>
      <c r="G94" s="23"/>
      <c r="H94" s="31">
        <f>+H98+H96+H97+H109+H101+H112+H116+H119+H120</f>
        <v>279</v>
      </c>
      <c r="I94" s="31"/>
      <c r="J94" s="31">
        <f>+J98+J96+J97+J109+J101+J112+J116+J119+J120</f>
        <v>405</v>
      </c>
      <c r="K94" s="11"/>
      <c r="L94" s="46">
        <f>+L98+L96+L97+L109+L101+L112+L116+L119+L120</f>
        <v>537.25</v>
      </c>
      <c r="M94" s="27"/>
      <c r="N94" s="59"/>
      <c r="O94" s="59"/>
      <c r="P94" s="59"/>
      <c r="Q94" s="59"/>
    </row>
    <row r="95" spans="2:13" ht="12.75">
      <c r="B95" s="37"/>
      <c r="D95" s="37"/>
      <c r="F95" s="45"/>
      <c r="G95" s="16"/>
      <c r="H95" s="32"/>
      <c r="I95" s="10"/>
      <c r="J95" s="32"/>
      <c r="L95" s="14"/>
      <c r="M95" s="22"/>
    </row>
    <row r="96" spans="1:13" ht="12.75">
      <c r="A96" s="2" t="s">
        <v>32</v>
      </c>
      <c r="B96" s="37">
        <v>909</v>
      </c>
      <c r="D96" s="37">
        <v>113</v>
      </c>
      <c r="F96" s="45">
        <v>971.5</v>
      </c>
      <c r="G96" s="16"/>
      <c r="H96" s="32">
        <v>0</v>
      </c>
      <c r="I96" s="10"/>
      <c r="J96" s="32">
        <v>0</v>
      </c>
      <c r="L96" s="48">
        <v>0</v>
      </c>
      <c r="M96" s="22"/>
    </row>
    <row r="97" spans="1:13" ht="12.75">
      <c r="A97" s="2" t="s">
        <v>191</v>
      </c>
      <c r="B97" s="37">
        <v>0</v>
      </c>
      <c r="C97" s="9" t="s">
        <v>60</v>
      </c>
      <c r="D97" s="37">
        <v>28</v>
      </c>
      <c r="F97" s="45">
        <v>7</v>
      </c>
      <c r="G97" s="16"/>
      <c r="H97" s="32">
        <v>0</v>
      </c>
      <c r="I97" s="10"/>
      <c r="J97" s="32">
        <v>0</v>
      </c>
      <c r="L97" s="48">
        <v>0</v>
      </c>
      <c r="M97" s="22"/>
    </row>
    <row r="98" spans="1:13" ht="12.75">
      <c r="A98" s="1" t="s">
        <v>33</v>
      </c>
      <c r="B98" s="34">
        <f>+B99+B100</f>
        <v>431</v>
      </c>
      <c r="C98" s="35"/>
      <c r="D98" s="34">
        <f>+D99+D100</f>
        <v>147</v>
      </c>
      <c r="E98" s="18"/>
      <c r="F98" s="50">
        <f>+F99+F100</f>
        <v>509.25</v>
      </c>
      <c r="G98" s="20"/>
      <c r="H98" s="36">
        <f>+H99+H100</f>
        <v>42</v>
      </c>
      <c r="I98" s="38"/>
      <c r="J98" s="36">
        <f>+J99+J100</f>
        <v>52</v>
      </c>
      <c r="K98" s="18"/>
      <c r="L98" s="50">
        <f>+L99+L100</f>
        <v>76</v>
      </c>
      <c r="M98" s="22"/>
    </row>
    <row r="99" spans="1:13" ht="12.75">
      <c r="A99" s="2" t="s">
        <v>134</v>
      </c>
      <c r="B99" s="32">
        <v>235</v>
      </c>
      <c r="C99" s="32"/>
      <c r="D99" s="32">
        <v>93</v>
      </c>
      <c r="E99" s="13"/>
      <c r="F99" s="49">
        <v>284.25</v>
      </c>
      <c r="G99" s="16"/>
      <c r="H99" s="37">
        <v>42</v>
      </c>
      <c r="I99" s="37"/>
      <c r="J99" s="37">
        <v>52</v>
      </c>
      <c r="K99" s="13"/>
      <c r="L99" s="54">
        <v>76</v>
      </c>
      <c r="M99" s="22"/>
    </row>
    <row r="100" spans="1:13" ht="12.75">
      <c r="A100" s="2" t="s">
        <v>133</v>
      </c>
      <c r="B100" s="32">
        <v>196</v>
      </c>
      <c r="C100" s="10"/>
      <c r="D100" s="32">
        <v>54</v>
      </c>
      <c r="F100" s="49">
        <v>225</v>
      </c>
      <c r="G100" s="16"/>
      <c r="H100" s="37">
        <v>0</v>
      </c>
      <c r="I100" s="9"/>
      <c r="J100" s="37">
        <v>0</v>
      </c>
      <c r="L100" s="54">
        <v>0</v>
      </c>
      <c r="M100" s="22"/>
    </row>
    <row r="101" spans="1:13" ht="12.75">
      <c r="A101" s="1" t="s">
        <v>156</v>
      </c>
      <c r="B101" s="36">
        <f>+B102+B104+B105+B106+B108</f>
        <v>0</v>
      </c>
      <c r="C101" s="36"/>
      <c r="D101" s="36">
        <f>+D102+D104+D105+D106</f>
        <v>0</v>
      </c>
      <c r="E101" s="17"/>
      <c r="F101" s="47">
        <f>+F102+F104+F105+F106</f>
        <v>0</v>
      </c>
      <c r="G101" s="20"/>
      <c r="H101" s="34">
        <f>+H102+H103+H104+H105+H106+H107+H108</f>
        <v>184</v>
      </c>
      <c r="I101" s="34"/>
      <c r="J101" s="34">
        <f>+J102+J103+J104+J105+J106+J107+J108</f>
        <v>282</v>
      </c>
      <c r="K101" s="17"/>
      <c r="L101" s="47">
        <f>+L102+L103+L104+L105+L106+L107+L108</f>
        <v>367.5</v>
      </c>
      <c r="M101" s="22"/>
    </row>
    <row r="102" spans="1:13" ht="12.75">
      <c r="A102" s="63" t="s">
        <v>157</v>
      </c>
      <c r="B102" s="37">
        <v>0</v>
      </c>
      <c r="C102" s="37" t="s">
        <v>60</v>
      </c>
      <c r="D102" s="37">
        <v>0</v>
      </c>
      <c r="E102" s="13"/>
      <c r="F102" s="45">
        <v>0</v>
      </c>
      <c r="G102" s="16"/>
      <c r="H102" s="32">
        <v>11</v>
      </c>
      <c r="I102" s="32" t="s">
        <v>60</v>
      </c>
      <c r="J102" s="32">
        <v>0</v>
      </c>
      <c r="K102" s="13"/>
      <c r="L102" s="48">
        <v>11</v>
      </c>
      <c r="M102" s="22"/>
    </row>
    <row r="103" spans="1:13" ht="12.75">
      <c r="A103" s="2" t="s">
        <v>202</v>
      </c>
      <c r="B103" s="37">
        <v>0</v>
      </c>
      <c r="C103" s="37"/>
      <c r="D103" s="37">
        <v>0</v>
      </c>
      <c r="E103" s="13"/>
      <c r="F103" s="45">
        <v>0</v>
      </c>
      <c r="G103" s="16"/>
      <c r="H103" s="32">
        <v>33</v>
      </c>
      <c r="I103" s="32"/>
      <c r="J103" s="32">
        <v>0</v>
      </c>
      <c r="K103" s="13"/>
      <c r="L103" s="48">
        <v>33</v>
      </c>
      <c r="M103" s="22"/>
    </row>
    <row r="104" spans="1:13" ht="12.75">
      <c r="A104" s="2" t="s">
        <v>203</v>
      </c>
      <c r="B104" s="37">
        <v>0</v>
      </c>
      <c r="C104" s="37"/>
      <c r="D104" s="37">
        <v>0</v>
      </c>
      <c r="E104" s="13"/>
      <c r="F104" s="45">
        <v>0</v>
      </c>
      <c r="G104" s="16"/>
      <c r="H104" s="32">
        <v>6</v>
      </c>
      <c r="I104" s="32"/>
      <c r="J104" s="32">
        <v>58</v>
      </c>
      <c r="K104" s="13"/>
      <c r="L104" s="48">
        <v>41.5</v>
      </c>
      <c r="M104" s="22"/>
    </row>
    <row r="105" spans="1:13" ht="12.75">
      <c r="A105" s="2" t="s">
        <v>204</v>
      </c>
      <c r="B105" s="37">
        <v>0</v>
      </c>
      <c r="C105" s="37"/>
      <c r="D105" s="37">
        <v>0</v>
      </c>
      <c r="E105" s="13"/>
      <c r="F105" s="45">
        <v>0</v>
      </c>
      <c r="G105" s="16"/>
      <c r="H105" s="32">
        <v>43</v>
      </c>
      <c r="I105" s="32"/>
      <c r="J105" s="32">
        <v>0</v>
      </c>
      <c r="K105" s="13"/>
      <c r="L105" s="48">
        <v>43</v>
      </c>
      <c r="M105" s="22"/>
    </row>
    <row r="106" spans="1:13" ht="12.75">
      <c r="A106" s="2" t="s">
        <v>205</v>
      </c>
      <c r="B106" s="37">
        <v>0</v>
      </c>
      <c r="C106" s="37"/>
      <c r="D106" s="37">
        <v>0</v>
      </c>
      <c r="E106" s="13"/>
      <c r="F106" s="45">
        <v>0</v>
      </c>
      <c r="G106" s="16"/>
      <c r="H106" s="32">
        <v>77</v>
      </c>
      <c r="I106" s="32"/>
      <c r="J106" s="32">
        <v>218</v>
      </c>
      <c r="K106" s="13"/>
      <c r="L106" s="48">
        <v>221.75</v>
      </c>
      <c r="M106" s="22"/>
    </row>
    <row r="107" spans="1:13" ht="12.75">
      <c r="A107" s="2" t="s">
        <v>207</v>
      </c>
      <c r="B107" s="37">
        <v>0</v>
      </c>
      <c r="C107" s="37"/>
      <c r="D107" s="37">
        <v>0</v>
      </c>
      <c r="E107" s="13"/>
      <c r="F107" s="45">
        <v>0</v>
      </c>
      <c r="G107" s="16"/>
      <c r="H107" s="32">
        <v>14</v>
      </c>
      <c r="I107" s="32"/>
      <c r="J107" s="32">
        <v>0</v>
      </c>
      <c r="K107" s="13"/>
      <c r="L107" s="48">
        <v>14</v>
      </c>
      <c r="M107" s="22"/>
    </row>
    <row r="108" spans="1:13" ht="12.75">
      <c r="A108" s="2" t="s">
        <v>206</v>
      </c>
      <c r="B108" s="37">
        <v>0</v>
      </c>
      <c r="C108" s="37"/>
      <c r="D108" s="37">
        <v>0</v>
      </c>
      <c r="E108" s="13"/>
      <c r="F108" s="45">
        <v>0</v>
      </c>
      <c r="G108" s="16"/>
      <c r="H108" s="32">
        <v>0</v>
      </c>
      <c r="I108" s="32"/>
      <c r="J108" s="32">
        <v>6</v>
      </c>
      <c r="K108" s="13"/>
      <c r="L108" s="48">
        <v>3.25</v>
      </c>
      <c r="M108" s="22"/>
    </row>
    <row r="109" spans="1:13" ht="12.75">
      <c r="A109" s="1" t="s">
        <v>34</v>
      </c>
      <c r="B109" s="34">
        <f>+B110+B111</f>
        <v>66</v>
      </c>
      <c r="C109" s="35"/>
      <c r="D109" s="34">
        <f>+D110+D111</f>
        <v>16</v>
      </c>
      <c r="E109" s="18"/>
      <c r="F109" s="50">
        <f>+F110+F111</f>
        <v>76.5</v>
      </c>
      <c r="G109" s="20"/>
      <c r="H109" s="36">
        <f>+H110+H111</f>
        <v>18</v>
      </c>
      <c r="I109" s="38"/>
      <c r="J109" s="36">
        <f>+J110+J111</f>
        <v>14</v>
      </c>
      <c r="K109" s="18"/>
      <c r="L109" s="50">
        <f>+L110+L111</f>
        <v>26.5</v>
      </c>
      <c r="M109" s="22"/>
    </row>
    <row r="110" spans="1:13" ht="12.75">
      <c r="A110" s="2" t="s">
        <v>136</v>
      </c>
      <c r="B110" s="32">
        <v>45</v>
      </c>
      <c r="C110" s="32"/>
      <c r="D110" s="32">
        <v>9</v>
      </c>
      <c r="E110" s="13"/>
      <c r="F110" s="49">
        <v>51.25</v>
      </c>
      <c r="G110" s="16"/>
      <c r="H110" s="37">
        <v>18</v>
      </c>
      <c r="I110" s="37"/>
      <c r="J110" s="37">
        <v>14</v>
      </c>
      <c r="K110" s="13"/>
      <c r="L110" s="54">
        <v>26.5</v>
      </c>
      <c r="M110" s="22"/>
    </row>
    <row r="111" spans="1:13" ht="12.75">
      <c r="A111" s="2" t="s">
        <v>135</v>
      </c>
      <c r="B111" s="32">
        <v>21</v>
      </c>
      <c r="C111" s="10"/>
      <c r="D111" s="32">
        <v>7</v>
      </c>
      <c r="F111" s="49">
        <v>25.25</v>
      </c>
      <c r="H111" s="37">
        <v>0</v>
      </c>
      <c r="I111" s="9"/>
      <c r="J111" s="37">
        <v>0</v>
      </c>
      <c r="L111" s="54">
        <v>0</v>
      </c>
      <c r="M111" s="22"/>
    </row>
    <row r="112" spans="1:13" ht="12.75">
      <c r="A112" s="1" t="s">
        <v>189</v>
      </c>
      <c r="B112" s="36">
        <f>+B113+B114+B115</f>
        <v>227</v>
      </c>
      <c r="C112" s="38"/>
      <c r="D112" s="36">
        <f>+D113+D114+D115</f>
        <v>80</v>
      </c>
      <c r="E112" s="18"/>
      <c r="F112" s="47">
        <f>+F113+F114+F115</f>
        <v>266.5</v>
      </c>
      <c r="G112" s="20"/>
      <c r="H112" s="34">
        <f>+H113+H114+H115</f>
        <v>35</v>
      </c>
      <c r="I112" s="35"/>
      <c r="J112" s="34">
        <f>+J113+J114+J115</f>
        <v>57</v>
      </c>
      <c r="K112" s="18"/>
      <c r="L112" s="47">
        <f>+L113+L114+L115</f>
        <v>67.25</v>
      </c>
      <c r="M112" s="22"/>
    </row>
    <row r="113" spans="1:17" ht="12.75">
      <c r="A113" s="2" t="s">
        <v>105</v>
      </c>
      <c r="B113" s="37">
        <v>227</v>
      </c>
      <c r="C113" s="39"/>
      <c r="D113" s="37">
        <v>80</v>
      </c>
      <c r="E113" s="21"/>
      <c r="F113" s="45">
        <v>266.5</v>
      </c>
      <c r="G113" s="16"/>
      <c r="H113" s="32">
        <v>0</v>
      </c>
      <c r="I113" s="32"/>
      <c r="J113" s="32">
        <v>0</v>
      </c>
      <c r="K113" s="13"/>
      <c r="L113" s="48">
        <v>0</v>
      </c>
      <c r="M113" s="25"/>
      <c r="N113" s="5"/>
      <c r="O113" s="5"/>
      <c r="P113" s="5"/>
      <c r="Q113" s="5"/>
    </row>
    <row r="114" spans="1:17" ht="12.75">
      <c r="A114" s="2" t="s">
        <v>106</v>
      </c>
      <c r="B114" s="37">
        <v>0</v>
      </c>
      <c r="C114" s="39"/>
      <c r="D114" s="37">
        <v>0</v>
      </c>
      <c r="E114" s="21"/>
      <c r="F114" s="45">
        <v>0</v>
      </c>
      <c r="G114" s="16"/>
      <c r="H114" s="32">
        <v>35</v>
      </c>
      <c r="I114" s="32"/>
      <c r="J114" s="32">
        <v>52</v>
      </c>
      <c r="K114" s="13"/>
      <c r="L114" s="48">
        <v>64.75</v>
      </c>
      <c r="M114" s="25"/>
      <c r="N114" s="5"/>
      <c r="O114" s="5"/>
      <c r="P114" s="5"/>
      <c r="Q114" s="5"/>
    </row>
    <row r="115" spans="1:17" ht="12.75">
      <c r="A115" s="2" t="s">
        <v>167</v>
      </c>
      <c r="B115" s="37">
        <v>0</v>
      </c>
      <c r="C115" s="39"/>
      <c r="D115" s="37">
        <v>0</v>
      </c>
      <c r="E115" s="21"/>
      <c r="F115" s="45">
        <v>0</v>
      </c>
      <c r="G115" s="16"/>
      <c r="H115" s="32">
        <v>0</v>
      </c>
      <c r="I115" s="32"/>
      <c r="J115" s="32">
        <v>5</v>
      </c>
      <c r="K115" s="13"/>
      <c r="L115" s="48">
        <v>2.5</v>
      </c>
      <c r="M115" s="25"/>
      <c r="N115" s="5"/>
      <c r="O115" s="5"/>
      <c r="P115" s="5"/>
      <c r="Q115" s="5"/>
    </row>
    <row r="116" spans="1:13" ht="12.75">
      <c r="A116" s="1" t="s">
        <v>139</v>
      </c>
      <c r="B116" s="34">
        <f>+B118+B117</f>
        <v>46</v>
      </c>
      <c r="C116" s="35"/>
      <c r="D116" s="34">
        <f>+D118+D117</f>
        <v>18</v>
      </c>
      <c r="E116" s="18"/>
      <c r="F116" s="50">
        <f>+F118+F117</f>
        <v>54.75</v>
      </c>
      <c r="G116" s="20"/>
      <c r="H116" s="36">
        <f>+H118+H117</f>
        <v>0</v>
      </c>
      <c r="I116" s="38"/>
      <c r="J116" s="36">
        <f>+J118+J117</f>
        <v>0</v>
      </c>
      <c r="K116" s="18"/>
      <c r="L116" s="47">
        <f>+L118+L117</f>
        <v>0</v>
      </c>
      <c r="M116" s="22"/>
    </row>
    <row r="117" spans="1:17" ht="12.75">
      <c r="A117" s="2" t="s">
        <v>68</v>
      </c>
      <c r="B117" s="32">
        <v>7</v>
      </c>
      <c r="C117" s="33"/>
      <c r="D117" s="32">
        <v>7</v>
      </c>
      <c r="E117" s="21"/>
      <c r="F117" s="49">
        <v>10.5</v>
      </c>
      <c r="G117" s="16"/>
      <c r="H117" s="37">
        <v>0</v>
      </c>
      <c r="I117" s="37"/>
      <c r="J117" s="37">
        <v>0</v>
      </c>
      <c r="K117" s="13"/>
      <c r="L117" s="48">
        <v>0</v>
      </c>
      <c r="M117" s="25"/>
      <c r="N117" s="5"/>
      <c r="O117" s="5"/>
      <c r="P117" s="5"/>
      <c r="Q117" s="5"/>
    </row>
    <row r="118" spans="1:17" ht="12.75">
      <c r="A118" s="2" t="s">
        <v>69</v>
      </c>
      <c r="B118" s="32">
        <v>39</v>
      </c>
      <c r="C118" s="33"/>
      <c r="D118" s="32">
        <v>11</v>
      </c>
      <c r="E118" s="21"/>
      <c r="F118" s="49">
        <v>44.25</v>
      </c>
      <c r="G118" s="16"/>
      <c r="H118" s="37">
        <v>0</v>
      </c>
      <c r="I118" s="37"/>
      <c r="J118" s="37">
        <v>0</v>
      </c>
      <c r="K118" s="13"/>
      <c r="L118" s="48">
        <v>0</v>
      </c>
      <c r="M118" s="25"/>
      <c r="N118" s="5"/>
      <c r="O118" s="5"/>
      <c r="P118" s="5"/>
      <c r="Q118" s="5"/>
    </row>
    <row r="119" spans="1:13" ht="12.75">
      <c r="A119" s="2" t="s">
        <v>190</v>
      </c>
      <c r="B119" s="32">
        <v>172</v>
      </c>
      <c r="C119" s="10"/>
      <c r="D119" s="32">
        <v>48</v>
      </c>
      <c r="F119" s="49">
        <v>196.25</v>
      </c>
      <c r="G119" s="16"/>
      <c r="H119" s="37">
        <v>0</v>
      </c>
      <c r="I119" s="9"/>
      <c r="J119" s="37">
        <v>0</v>
      </c>
      <c r="L119" s="48">
        <v>0</v>
      </c>
      <c r="M119" s="22"/>
    </row>
    <row r="120" spans="1:13" ht="12.75">
      <c r="A120" s="1" t="s">
        <v>35</v>
      </c>
      <c r="B120" s="36">
        <f>+B121+B122</f>
        <v>273</v>
      </c>
      <c r="C120" s="38"/>
      <c r="D120" s="36">
        <f>+D121+D122</f>
        <v>36</v>
      </c>
      <c r="E120" s="18"/>
      <c r="F120" s="47">
        <f>+F121+F122</f>
        <v>293.75</v>
      </c>
      <c r="G120" s="20"/>
      <c r="H120" s="34">
        <v>0</v>
      </c>
      <c r="I120" s="35"/>
      <c r="J120" s="34">
        <v>0</v>
      </c>
      <c r="K120" s="18"/>
      <c r="L120" s="56">
        <v>0</v>
      </c>
      <c r="M120" s="22"/>
    </row>
    <row r="121" spans="1:16" ht="12.75">
      <c r="A121" s="2" t="s">
        <v>36</v>
      </c>
      <c r="B121" s="37">
        <v>67</v>
      </c>
      <c r="C121" s="39"/>
      <c r="D121" s="37">
        <v>6</v>
      </c>
      <c r="E121" s="21"/>
      <c r="F121" s="45">
        <v>71</v>
      </c>
      <c r="G121" s="16"/>
      <c r="H121" s="32">
        <v>0</v>
      </c>
      <c r="I121" s="32"/>
      <c r="J121" s="32">
        <v>0</v>
      </c>
      <c r="K121" s="13"/>
      <c r="L121" s="54">
        <v>0</v>
      </c>
      <c r="M121" s="25"/>
      <c r="N121" s="5"/>
      <c r="O121" s="5"/>
      <c r="P121" s="5"/>
    </row>
    <row r="122" spans="1:16" ht="12.75">
      <c r="A122" s="2" t="s">
        <v>37</v>
      </c>
      <c r="B122" s="37">
        <v>206</v>
      </c>
      <c r="C122" s="39"/>
      <c r="D122" s="37">
        <v>30</v>
      </c>
      <c r="E122" s="21"/>
      <c r="F122" s="45">
        <v>222.75</v>
      </c>
      <c r="G122" s="16"/>
      <c r="H122" s="32">
        <v>0</v>
      </c>
      <c r="I122" s="32"/>
      <c r="J122" s="32">
        <v>0</v>
      </c>
      <c r="K122" s="13"/>
      <c r="L122" s="54">
        <v>0</v>
      </c>
      <c r="M122" s="25"/>
      <c r="N122" s="5"/>
      <c r="O122" s="5"/>
      <c r="P122" s="5"/>
    </row>
    <row r="123" spans="2:16" ht="12.75">
      <c r="B123" s="37"/>
      <c r="C123" s="39"/>
      <c r="D123" s="37"/>
      <c r="E123" s="21"/>
      <c r="F123" s="15"/>
      <c r="G123" s="16"/>
      <c r="H123" s="13"/>
      <c r="I123" s="13"/>
      <c r="J123" s="13"/>
      <c r="K123" s="13"/>
      <c r="L123" s="14"/>
      <c r="M123" s="25"/>
      <c r="N123" s="5"/>
      <c r="O123" s="5"/>
      <c r="P123" s="5"/>
    </row>
    <row r="124" spans="2:16" ht="12.75">
      <c r="B124" s="37"/>
      <c r="C124" s="39"/>
      <c r="D124" s="37"/>
      <c r="E124" s="21"/>
      <c r="F124" s="15"/>
      <c r="G124" s="16"/>
      <c r="H124" s="13"/>
      <c r="I124" s="13"/>
      <c r="J124" s="13"/>
      <c r="K124" s="13"/>
      <c r="L124" s="14"/>
      <c r="M124" s="25"/>
      <c r="N124" s="5"/>
      <c r="O124" s="5"/>
      <c r="P124" s="5"/>
    </row>
    <row r="125" spans="1:13" ht="12.75">
      <c r="A125" s="1" t="s">
        <v>159</v>
      </c>
      <c r="B125" s="31">
        <f>+B128++B130+B132+B131+B128+B133</f>
        <v>430</v>
      </c>
      <c r="C125" s="43"/>
      <c r="D125" s="31">
        <f>+D128++D130+D132+D131+D128+D133</f>
        <v>90</v>
      </c>
      <c r="E125" s="24"/>
      <c r="F125" s="46">
        <f>+F128++F130+F132+F131+F128+F133</f>
        <v>479.25</v>
      </c>
      <c r="G125" s="23"/>
      <c r="H125" s="31">
        <f>+H127+H130+H132+H131+H128+H133+H135</f>
        <v>191</v>
      </c>
      <c r="I125" s="43"/>
      <c r="J125" s="31">
        <f>+J127+J130+J132+J131+J128+J133+J135</f>
        <v>110</v>
      </c>
      <c r="K125" s="24"/>
      <c r="L125" s="46">
        <f>+L127+L130+L132+L131+L128+L133+L135</f>
        <v>252.5</v>
      </c>
      <c r="M125" s="22"/>
    </row>
    <row r="126" spans="1:13" ht="12.75">
      <c r="A126" s="1"/>
      <c r="B126" s="31"/>
      <c r="C126" s="43"/>
      <c r="D126" s="31"/>
      <c r="E126" s="24"/>
      <c r="F126" s="46"/>
      <c r="G126" s="23"/>
      <c r="H126" s="11"/>
      <c r="I126" s="24"/>
      <c r="J126" s="11"/>
      <c r="K126" s="24"/>
      <c r="L126" s="58"/>
      <c r="M126" s="22"/>
    </row>
    <row r="127" spans="1:13" ht="12.75">
      <c r="A127" s="63" t="s">
        <v>227</v>
      </c>
      <c r="B127" s="32">
        <v>0</v>
      </c>
      <c r="C127" s="10"/>
      <c r="D127" s="32">
        <v>0</v>
      </c>
      <c r="F127" s="45">
        <v>0</v>
      </c>
      <c r="G127" s="16"/>
      <c r="H127" s="32">
        <v>4</v>
      </c>
      <c r="I127" s="10"/>
      <c r="J127" s="32">
        <v>0</v>
      </c>
      <c r="L127" s="48">
        <v>4</v>
      </c>
      <c r="M127" s="22"/>
    </row>
    <row r="128" spans="1:13" ht="12.75">
      <c r="A128" s="2" t="s">
        <v>92</v>
      </c>
      <c r="B128" s="32">
        <v>0</v>
      </c>
      <c r="C128" s="10"/>
      <c r="D128" s="32">
        <v>0</v>
      </c>
      <c r="F128" s="45">
        <v>0</v>
      </c>
      <c r="G128" s="16"/>
      <c r="H128" s="32">
        <v>105</v>
      </c>
      <c r="I128" s="10"/>
      <c r="J128" s="32">
        <v>65</v>
      </c>
      <c r="L128" s="48">
        <v>142</v>
      </c>
      <c r="M128" s="22"/>
    </row>
    <row r="129" spans="1:13" ht="12.75">
      <c r="A129" s="2" t="s">
        <v>170</v>
      </c>
      <c r="B129" s="38"/>
      <c r="C129" s="38"/>
      <c r="D129" s="38"/>
      <c r="E129" s="18"/>
      <c r="F129" s="38"/>
      <c r="G129" s="18"/>
      <c r="H129" s="18"/>
      <c r="I129" s="18"/>
      <c r="J129" s="18"/>
      <c r="K129" s="18"/>
      <c r="L129" s="18"/>
      <c r="M129" s="22"/>
    </row>
    <row r="130" spans="1:13" ht="12.75">
      <c r="A130" s="2" t="s">
        <v>171</v>
      </c>
      <c r="B130" s="37">
        <v>0</v>
      </c>
      <c r="D130" s="37">
        <v>0</v>
      </c>
      <c r="F130" s="49">
        <v>0</v>
      </c>
      <c r="G130" s="16"/>
      <c r="H130" s="32">
        <v>1</v>
      </c>
      <c r="I130" s="10"/>
      <c r="J130" s="32">
        <v>1</v>
      </c>
      <c r="L130" s="48">
        <v>1.75</v>
      </c>
      <c r="M130" s="22"/>
    </row>
    <row r="131" spans="1:13" ht="12.75">
      <c r="A131" s="2" t="s">
        <v>172</v>
      </c>
      <c r="B131" s="37">
        <v>0</v>
      </c>
      <c r="D131" s="37">
        <v>0</v>
      </c>
      <c r="F131" s="49">
        <v>0</v>
      </c>
      <c r="G131" s="16"/>
      <c r="H131" s="32">
        <v>1</v>
      </c>
      <c r="I131" s="10"/>
      <c r="J131" s="32">
        <v>15</v>
      </c>
      <c r="L131" s="48">
        <v>8.5</v>
      </c>
      <c r="M131" s="22"/>
    </row>
    <row r="132" spans="1:13" ht="12.75">
      <c r="A132" s="2" t="s">
        <v>224</v>
      </c>
      <c r="B132" s="37">
        <v>0</v>
      </c>
      <c r="D132" s="37">
        <v>0</v>
      </c>
      <c r="F132" s="49">
        <v>0</v>
      </c>
      <c r="G132" s="16"/>
      <c r="H132" s="32">
        <v>0</v>
      </c>
      <c r="I132" s="10"/>
      <c r="J132" s="32">
        <v>4</v>
      </c>
      <c r="L132" s="48">
        <v>2</v>
      </c>
      <c r="M132" s="22"/>
    </row>
    <row r="133" spans="1:13" s="63" customFormat="1" ht="12.75">
      <c r="A133" s="1" t="s">
        <v>55</v>
      </c>
      <c r="B133" s="41">
        <f>+B134+B135</f>
        <v>430</v>
      </c>
      <c r="C133" s="35"/>
      <c r="D133" s="41">
        <f>+D134+D135</f>
        <v>90</v>
      </c>
      <c r="E133" s="18"/>
      <c r="F133" s="51">
        <f>+F134+F135</f>
        <v>479.25</v>
      </c>
      <c r="G133" s="20"/>
      <c r="H133" s="41">
        <f>+H134+H135</f>
        <v>80</v>
      </c>
      <c r="I133" s="35"/>
      <c r="J133" s="41">
        <f>+J134+J135</f>
        <v>25</v>
      </c>
      <c r="K133" s="18"/>
      <c r="L133" s="51">
        <f>+L134+L135</f>
        <v>94.25</v>
      </c>
      <c r="M133" s="22"/>
    </row>
    <row r="134" spans="1:13" ht="12.75">
      <c r="A134" s="2" t="s">
        <v>91</v>
      </c>
      <c r="B134" s="32">
        <v>281</v>
      </c>
      <c r="C134" s="10"/>
      <c r="D134" s="32">
        <v>54</v>
      </c>
      <c r="F134" s="45">
        <v>310.75</v>
      </c>
      <c r="G134" s="16"/>
      <c r="H134" s="32">
        <v>80</v>
      </c>
      <c r="I134" s="10"/>
      <c r="J134" s="32">
        <v>25</v>
      </c>
      <c r="L134" s="48">
        <v>94.25</v>
      </c>
      <c r="M134" s="22"/>
    </row>
    <row r="135" spans="1:13" ht="12.75">
      <c r="A135" s="2" t="s">
        <v>173</v>
      </c>
      <c r="B135" s="32">
        <v>149</v>
      </c>
      <c r="C135" s="10"/>
      <c r="D135" s="32">
        <v>36</v>
      </c>
      <c r="F135" s="45">
        <v>168.5</v>
      </c>
      <c r="G135" s="16"/>
      <c r="H135" s="32">
        <v>0</v>
      </c>
      <c r="I135" s="10"/>
      <c r="J135" s="32">
        <v>0</v>
      </c>
      <c r="L135" s="45">
        <v>0</v>
      </c>
      <c r="M135" s="22"/>
    </row>
    <row r="136" spans="2:13" ht="12.75">
      <c r="B136" s="32"/>
      <c r="C136" s="10"/>
      <c r="D136" s="32"/>
      <c r="F136" s="15"/>
      <c r="G136" s="16"/>
      <c r="H136" s="13"/>
      <c r="J136" s="13"/>
      <c r="L136" s="15"/>
      <c r="M136" s="22"/>
    </row>
    <row r="137" spans="2:13" ht="12.75">
      <c r="B137" s="10"/>
      <c r="C137" s="10"/>
      <c r="D137" s="32" t="s">
        <v>60</v>
      </c>
      <c r="F137" s="15" t="s">
        <v>60</v>
      </c>
      <c r="G137" s="16"/>
      <c r="H137" s="13" t="s">
        <v>60</v>
      </c>
      <c r="I137" s="13"/>
      <c r="J137" s="13" t="s">
        <v>60</v>
      </c>
      <c r="K137" s="13"/>
      <c r="L137" s="14" t="s">
        <v>60</v>
      </c>
      <c r="M137" s="22"/>
    </row>
    <row r="138" spans="1:16" ht="12.75">
      <c r="A138" s="59" t="s">
        <v>38</v>
      </c>
      <c r="B138" s="60">
        <f>+B140+B142+B143+B144+B145+B146+B147+B148+B149+B150+B151+B152+B153+B158+B164+B168+B171</f>
        <v>1011</v>
      </c>
      <c r="C138" s="5"/>
      <c r="D138" s="60">
        <f>+D140+D142+D143+D144+D145+D146+D147+D148+D149+D150+D151+D152+D153+D158+D164+D168+D171</f>
        <v>196</v>
      </c>
      <c r="E138" s="25"/>
      <c r="F138" s="46">
        <f>+F140+F142+F143+F144+F145+F146+F147+F148+F149+F150+F151+F152+F153+F158+F164+F168+F171</f>
        <v>1111</v>
      </c>
      <c r="G138" s="25"/>
      <c r="H138" s="31">
        <f>H140+H141+H142+H143+H144+H145+H146+H147+H148+H149+H150+H151+H152+H153+H158+H164+H168+H171</f>
        <v>285</v>
      </c>
      <c r="I138" s="8"/>
      <c r="J138" s="31">
        <f>J140+J141+J142+J143+J144+J145+J146+J147+J148+J149+J150+J151+J152+J153+J158+J164+J168+J171</f>
        <v>1390</v>
      </c>
      <c r="K138" s="8"/>
      <c r="L138" s="46">
        <f>L140+L141+L142+L143+L144+L145+L146+L147+L148+L149+L150+L151+L152+L153+L158+L164+L168+L171</f>
        <v>1109.5</v>
      </c>
      <c r="M138" s="27"/>
      <c r="N138" s="59"/>
      <c r="O138" s="59"/>
      <c r="P138" s="59"/>
    </row>
    <row r="139" spans="1:13" ht="12.75">
      <c r="A139" s="2" t="s">
        <v>60</v>
      </c>
      <c r="B139" s="37"/>
      <c r="D139" s="37"/>
      <c r="F139" s="45"/>
      <c r="G139" s="16"/>
      <c r="H139" s="13"/>
      <c r="J139" s="13"/>
      <c r="L139" s="14"/>
      <c r="M139" s="22"/>
    </row>
    <row r="140" spans="1:13" ht="12.75">
      <c r="A140" s="2" t="s">
        <v>39</v>
      </c>
      <c r="B140" s="37">
        <v>0</v>
      </c>
      <c r="C140" s="37"/>
      <c r="D140" s="37">
        <v>0</v>
      </c>
      <c r="F140" s="45">
        <v>0</v>
      </c>
      <c r="G140" s="16"/>
      <c r="H140" s="32">
        <v>97</v>
      </c>
      <c r="I140" s="32"/>
      <c r="J140" s="32">
        <v>436</v>
      </c>
      <c r="K140" s="13"/>
      <c r="L140" s="48">
        <v>367.5</v>
      </c>
      <c r="M140" s="22"/>
    </row>
    <row r="141" spans="1:13" ht="12.75">
      <c r="A141" s="2" t="s">
        <v>226</v>
      </c>
      <c r="B141" s="37">
        <v>0</v>
      </c>
      <c r="C141" s="37"/>
      <c r="D141" s="37">
        <v>0</v>
      </c>
      <c r="F141" s="45">
        <v>0</v>
      </c>
      <c r="G141" s="16"/>
      <c r="H141" s="32">
        <v>1</v>
      </c>
      <c r="I141" s="32"/>
      <c r="J141" s="32">
        <v>57</v>
      </c>
      <c r="K141" s="13"/>
      <c r="L141" s="48">
        <v>33.75</v>
      </c>
      <c r="M141" s="22"/>
    </row>
    <row r="142" spans="1:13" ht="12.75">
      <c r="A142" s="2" t="s">
        <v>107</v>
      </c>
      <c r="B142" s="37">
        <v>0</v>
      </c>
      <c r="C142" s="37"/>
      <c r="D142" s="37">
        <v>0</v>
      </c>
      <c r="F142" s="45">
        <v>0</v>
      </c>
      <c r="G142" s="16"/>
      <c r="H142" s="32">
        <v>8</v>
      </c>
      <c r="I142" s="32"/>
      <c r="J142" s="32">
        <v>49</v>
      </c>
      <c r="K142" s="13"/>
      <c r="L142" s="48">
        <v>38</v>
      </c>
      <c r="M142" s="22"/>
    </row>
    <row r="143" spans="1:13" ht="12.75">
      <c r="A143" s="2" t="s">
        <v>40</v>
      </c>
      <c r="B143" s="37">
        <v>271</v>
      </c>
      <c r="C143" s="37"/>
      <c r="D143" s="37">
        <v>57</v>
      </c>
      <c r="F143" s="45">
        <v>297.75</v>
      </c>
      <c r="H143" s="32">
        <v>0</v>
      </c>
      <c r="I143" s="32"/>
      <c r="J143" s="32">
        <v>0</v>
      </c>
      <c r="L143" s="48">
        <v>0</v>
      </c>
      <c r="M143" s="22"/>
    </row>
    <row r="144" spans="1:13" ht="12.75">
      <c r="A144" s="2" t="s">
        <v>41</v>
      </c>
      <c r="B144" s="37">
        <v>38</v>
      </c>
      <c r="C144" s="37"/>
      <c r="D144" s="37">
        <v>13</v>
      </c>
      <c r="F144" s="45">
        <v>44.25</v>
      </c>
      <c r="H144" s="32">
        <v>0</v>
      </c>
      <c r="I144" s="32"/>
      <c r="J144" s="32">
        <v>0</v>
      </c>
      <c r="L144" s="48">
        <v>0</v>
      </c>
      <c r="M144" s="22"/>
    </row>
    <row r="145" spans="1:13" ht="12.75">
      <c r="A145" s="2" t="s">
        <v>42</v>
      </c>
      <c r="B145" s="37">
        <v>36</v>
      </c>
      <c r="C145" s="37"/>
      <c r="D145" s="37">
        <v>10</v>
      </c>
      <c r="F145" s="45">
        <v>40.5</v>
      </c>
      <c r="H145" s="32">
        <v>0</v>
      </c>
      <c r="I145" s="32"/>
      <c r="J145" s="32">
        <v>0</v>
      </c>
      <c r="L145" s="48">
        <v>0</v>
      </c>
      <c r="M145" s="22"/>
    </row>
    <row r="146" spans="1:13" ht="12.75">
      <c r="A146" s="2" t="s">
        <v>178</v>
      </c>
      <c r="B146" s="37">
        <v>0</v>
      </c>
      <c r="C146" s="37"/>
      <c r="D146" s="37">
        <v>0</v>
      </c>
      <c r="F146" s="45">
        <v>0</v>
      </c>
      <c r="G146" s="16"/>
      <c r="H146" s="32">
        <v>0</v>
      </c>
      <c r="I146" s="32"/>
      <c r="J146" s="32">
        <v>7</v>
      </c>
      <c r="K146" s="13"/>
      <c r="L146" s="48">
        <v>4.5</v>
      </c>
      <c r="M146" s="22"/>
    </row>
    <row r="147" spans="1:13" ht="12.75">
      <c r="A147" s="2" t="s">
        <v>177</v>
      </c>
      <c r="B147" s="37">
        <v>0</v>
      </c>
      <c r="C147" s="37"/>
      <c r="D147" s="37">
        <v>0</v>
      </c>
      <c r="F147" s="45">
        <v>0</v>
      </c>
      <c r="G147" s="16"/>
      <c r="H147" s="32">
        <v>7</v>
      </c>
      <c r="I147" s="32"/>
      <c r="J147" s="32">
        <v>41</v>
      </c>
      <c r="K147" s="13"/>
      <c r="L147" s="48">
        <v>26</v>
      </c>
      <c r="M147" s="22"/>
    </row>
    <row r="148" spans="1:13" ht="12.75">
      <c r="A148" s="2" t="s">
        <v>179</v>
      </c>
      <c r="B148" s="37">
        <v>0</v>
      </c>
      <c r="C148" s="37"/>
      <c r="D148" s="37">
        <v>0</v>
      </c>
      <c r="F148" s="45">
        <v>0</v>
      </c>
      <c r="G148" s="16"/>
      <c r="H148" s="32">
        <v>2</v>
      </c>
      <c r="I148" s="32"/>
      <c r="J148" s="32">
        <v>19</v>
      </c>
      <c r="K148" s="13"/>
      <c r="L148" s="48">
        <v>14.75</v>
      </c>
      <c r="M148" s="22"/>
    </row>
    <row r="149" spans="1:13" ht="12.75">
      <c r="A149" s="2" t="s">
        <v>121</v>
      </c>
      <c r="B149" s="37">
        <v>0</v>
      </c>
      <c r="C149" s="37"/>
      <c r="D149" s="37">
        <v>0</v>
      </c>
      <c r="F149" s="45">
        <v>0</v>
      </c>
      <c r="G149" s="16"/>
      <c r="H149" s="32">
        <v>1</v>
      </c>
      <c r="I149" s="32"/>
      <c r="J149" s="32">
        <v>3</v>
      </c>
      <c r="K149" s="13"/>
      <c r="L149" s="48">
        <v>3</v>
      </c>
      <c r="M149" s="22"/>
    </row>
    <row r="150" spans="1:13" ht="12.75">
      <c r="A150" s="2" t="s">
        <v>180</v>
      </c>
      <c r="B150" s="37">
        <v>0</v>
      </c>
      <c r="C150" s="37"/>
      <c r="D150" s="37">
        <v>0</v>
      </c>
      <c r="F150" s="45">
        <v>0</v>
      </c>
      <c r="H150" s="32">
        <v>1</v>
      </c>
      <c r="I150" s="32"/>
      <c r="J150" s="32">
        <v>19</v>
      </c>
      <c r="L150" s="48">
        <v>11.5</v>
      </c>
      <c r="M150" s="22"/>
    </row>
    <row r="151" spans="1:13" ht="12.75">
      <c r="A151" s="2" t="s">
        <v>181</v>
      </c>
      <c r="B151" s="37">
        <v>0</v>
      </c>
      <c r="C151" s="37"/>
      <c r="D151" s="37">
        <v>0</v>
      </c>
      <c r="F151" s="45">
        <v>0</v>
      </c>
      <c r="H151" s="32">
        <v>7</v>
      </c>
      <c r="I151" s="32"/>
      <c r="J151" s="32">
        <v>32</v>
      </c>
      <c r="L151" s="48">
        <v>24.5</v>
      </c>
      <c r="M151" s="22"/>
    </row>
    <row r="152" spans="1:13" ht="12.75">
      <c r="A152" s="2" t="s">
        <v>182</v>
      </c>
      <c r="B152" s="37">
        <v>0</v>
      </c>
      <c r="C152" s="37"/>
      <c r="D152" s="37">
        <v>0</v>
      </c>
      <c r="F152" s="45">
        <v>0</v>
      </c>
      <c r="H152" s="32">
        <v>2</v>
      </c>
      <c r="I152" s="32"/>
      <c r="J152" s="32">
        <v>40</v>
      </c>
      <c r="L152" s="48">
        <v>23.25</v>
      </c>
      <c r="M152" s="22"/>
    </row>
    <row r="153" spans="1:13" ht="12.75">
      <c r="A153" s="1" t="s">
        <v>110</v>
      </c>
      <c r="B153" s="34">
        <f>SUM(B154:B157)</f>
        <v>0</v>
      </c>
      <c r="C153" s="35"/>
      <c r="D153" s="34">
        <f>SUM(D154:D157)</f>
        <v>0</v>
      </c>
      <c r="E153" s="18"/>
      <c r="F153" s="50">
        <f>SUM(F154:F157)</f>
        <v>0</v>
      </c>
      <c r="G153" s="18"/>
      <c r="H153" s="36">
        <f>SUM(H154:H157)</f>
        <v>90</v>
      </c>
      <c r="I153" s="38"/>
      <c r="J153" s="36">
        <f>SUM(J154:J157)</f>
        <v>88</v>
      </c>
      <c r="K153" s="18"/>
      <c r="L153" s="47">
        <f>SUM(L154:L157)</f>
        <v>145</v>
      </c>
      <c r="M153" s="15" t="s">
        <v>60</v>
      </c>
    </row>
    <row r="154" spans="1:13" ht="12.75">
      <c r="A154" s="2" t="s">
        <v>84</v>
      </c>
      <c r="B154" s="32">
        <v>0</v>
      </c>
      <c r="C154" s="33"/>
      <c r="D154" s="32">
        <v>0</v>
      </c>
      <c r="E154" s="21"/>
      <c r="F154" s="49">
        <v>0</v>
      </c>
      <c r="G154" s="21"/>
      <c r="H154" s="37">
        <v>20</v>
      </c>
      <c r="I154" s="39"/>
      <c r="J154" s="37">
        <v>11</v>
      </c>
      <c r="K154" s="21"/>
      <c r="L154" s="48">
        <v>26.25</v>
      </c>
      <c r="M154" s="22"/>
    </row>
    <row r="155" spans="1:13" ht="12.75">
      <c r="A155" s="2" t="s">
        <v>44</v>
      </c>
      <c r="B155" s="32">
        <v>0</v>
      </c>
      <c r="C155" s="33"/>
      <c r="D155" s="32">
        <v>0</v>
      </c>
      <c r="E155" s="21"/>
      <c r="F155" s="49">
        <v>0</v>
      </c>
      <c r="G155" s="16"/>
      <c r="H155" s="37">
        <v>33</v>
      </c>
      <c r="I155" s="37"/>
      <c r="J155" s="37">
        <v>30</v>
      </c>
      <c r="K155" s="13"/>
      <c r="L155" s="48">
        <v>53.25</v>
      </c>
      <c r="M155" s="22"/>
    </row>
    <row r="156" spans="1:17" ht="12.75">
      <c r="A156" s="2" t="s">
        <v>45</v>
      </c>
      <c r="B156" s="32">
        <v>0</v>
      </c>
      <c r="C156" s="33"/>
      <c r="D156" s="32">
        <v>0</v>
      </c>
      <c r="E156" s="21"/>
      <c r="F156" s="49">
        <v>0</v>
      </c>
      <c r="G156" s="16"/>
      <c r="H156" s="37">
        <v>37</v>
      </c>
      <c r="I156" s="37"/>
      <c r="J156" s="37">
        <v>43</v>
      </c>
      <c r="K156" s="13"/>
      <c r="L156" s="48">
        <v>63.5</v>
      </c>
      <c r="M156" s="25"/>
      <c r="N156" s="5"/>
      <c r="O156" s="5"/>
      <c r="P156" s="5"/>
      <c r="Q156" s="5"/>
    </row>
    <row r="157" spans="1:17" ht="12.75">
      <c r="A157" s="2" t="s">
        <v>168</v>
      </c>
      <c r="B157" s="32">
        <v>0</v>
      </c>
      <c r="C157" s="33"/>
      <c r="D157" s="32">
        <v>0</v>
      </c>
      <c r="E157" s="21"/>
      <c r="F157" s="49">
        <v>0</v>
      </c>
      <c r="G157" s="16"/>
      <c r="H157" s="37">
        <v>0</v>
      </c>
      <c r="I157" s="37"/>
      <c r="J157" s="37">
        <v>4</v>
      </c>
      <c r="K157" s="13"/>
      <c r="L157" s="48">
        <v>2</v>
      </c>
      <c r="M157" s="25"/>
      <c r="N157" s="5"/>
      <c r="O157" s="5"/>
      <c r="P157" s="5"/>
      <c r="Q157" s="5"/>
    </row>
    <row r="158" spans="1:13" ht="12.75">
      <c r="A158" s="1" t="s">
        <v>229</v>
      </c>
      <c r="B158" s="36">
        <v>0</v>
      </c>
      <c r="C158" s="38"/>
      <c r="D158" s="36">
        <v>0</v>
      </c>
      <c r="E158" s="18"/>
      <c r="F158" s="47">
        <v>0</v>
      </c>
      <c r="G158" s="18"/>
      <c r="H158" s="34">
        <f>+H163+H159+H160+H161+H162</f>
        <v>49</v>
      </c>
      <c r="I158" s="35"/>
      <c r="J158" s="34">
        <f>+J163+J159+J160+J161+J162</f>
        <v>228</v>
      </c>
      <c r="K158" s="18"/>
      <c r="L158" s="47">
        <f>+L163+L159+L160+L161+L162</f>
        <v>191.75</v>
      </c>
      <c r="M158" s="22"/>
    </row>
    <row r="159" spans="1:13" ht="12.75">
      <c r="A159" s="2" t="s">
        <v>80</v>
      </c>
      <c r="B159" s="37">
        <v>0</v>
      </c>
      <c r="C159" s="39"/>
      <c r="D159" s="37">
        <v>0</v>
      </c>
      <c r="E159" s="21"/>
      <c r="F159" s="45">
        <v>0</v>
      </c>
      <c r="G159" s="16"/>
      <c r="H159" s="32">
        <v>2</v>
      </c>
      <c r="I159" s="32"/>
      <c r="J159" s="32">
        <v>64</v>
      </c>
      <c r="K159" s="13"/>
      <c r="L159" s="48">
        <v>49.5</v>
      </c>
      <c r="M159" s="22"/>
    </row>
    <row r="160" spans="1:18" ht="12.75">
      <c r="A160" s="2" t="s">
        <v>47</v>
      </c>
      <c r="B160" s="37">
        <v>0</v>
      </c>
      <c r="C160" s="39"/>
      <c r="D160" s="37">
        <v>0</v>
      </c>
      <c r="E160" s="21"/>
      <c r="F160" s="45">
        <v>0</v>
      </c>
      <c r="G160" s="16"/>
      <c r="H160" s="32">
        <v>6</v>
      </c>
      <c r="I160" s="32"/>
      <c r="J160" s="32">
        <v>65</v>
      </c>
      <c r="K160" s="13"/>
      <c r="L160" s="48">
        <v>45.5</v>
      </c>
      <c r="M160" s="25"/>
      <c r="N160" s="5"/>
      <c r="O160" s="5"/>
      <c r="P160" s="5"/>
      <c r="Q160" s="5"/>
      <c r="R160" s="5"/>
    </row>
    <row r="161" spans="1:18" ht="12.75">
      <c r="A161" s="2" t="s">
        <v>158</v>
      </c>
      <c r="B161" s="37">
        <v>0</v>
      </c>
      <c r="C161" s="39"/>
      <c r="D161" s="37">
        <v>0</v>
      </c>
      <c r="E161" s="21"/>
      <c r="F161" s="45">
        <v>0</v>
      </c>
      <c r="G161" s="16"/>
      <c r="H161" s="32">
        <v>0</v>
      </c>
      <c r="I161" s="32"/>
      <c r="J161" s="32">
        <v>9</v>
      </c>
      <c r="K161" s="13"/>
      <c r="L161" s="48">
        <v>6.25</v>
      </c>
      <c r="M161" s="25"/>
      <c r="N161" s="5"/>
      <c r="O161" s="5"/>
      <c r="P161" s="5"/>
      <c r="Q161" s="5"/>
      <c r="R161" s="5"/>
    </row>
    <row r="162" spans="1:18" ht="12.75">
      <c r="A162" s="2" t="s">
        <v>48</v>
      </c>
      <c r="B162" s="37">
        <v>0</v>
      </c>
      <c r="C162" s="39"/>
      <c r="D162" s="37">
        <v>0</v>
      </c>
      <c r="E162" s="21"/>
      <c r="F162" s="45">
        <v>0</v>
      </c>
      <c r="G162" s="16"/>
      <c r="H162" s="32">
        <v>41</v>
      </c>
      <c r="I162" s="32"/>
      <c r="J162" s="32">
        <v>79</v>
      </c>
      <c r="K162" s="13"/>
      <c r="L162" s="48">
        <v>84.75</v>
      </c>
      <c r="M162" s="25"/>
      <c r="N162" s="5"/>
      <c r="O162" s="5"/>
      <c r="P162" s="5"/>
      <c r="Q162" s="5"/>
      <c r="R162" s="5"/>
    </row>
    <row r="163" spans="1:13" ht="12.75">
      <c r="A163" s="2" t="s">
        <v>225</v>
      </c>
      <c r="B163" s="37">
        <v>0</v>
      </c>
      <c r="D163" s="37">
        <v>0</v>
      </c>
      <c r="F163" s="45">
        <v>0</v>
      </c>
      <c r="H163" s="32">
        <v>0</v>
      </c>
      <c r="I163" s="10"/>
      <c r="J163" s="32">
        <v>11</v>
      </c>
      <c r="L163" s="48">
        <v>5.75</v>
      </c>
      <c r="M163" s="22"/>
    </row>
    <row r="164" spans="1:13" ht="12.75">
      <c r="A164" s="1" t="s">
        <v>49</v>
      </c>
      <c r="B164" s="34">
        <f>+B165+B167</f>
        <v>52</v>
      </c>
      <c r="C164" s="35"/>
      <c r="D164" s="34">
        <f>+D165+D167</f>
        <v>8</v>
      </c>
      <c r="E164" s="18"/>
      <c r="F164" s="50">
        <f>+F165+F167</f>
        <v>56.5</v>
      </c>
      <c r="G164" s="20"/>
      <c r="H164" s="67">
        <f>+H165+H166+H167</f>
        <v>5</v>
      </c>
      <c r="I164" s="68"/>
      <c r="J164" s="67">
        <f>+J165+J166+J167</f>
        <v>70</v>
      </c>
      <c r="K164" s="18"/>
      <c r="L164" s="47">
        <f>+L165+L166+L167</f>
        <v>43.5</v>
      </c>
      <c r="M164" s="22"/>
    </row>
    <row r="165" spans="1:13" ht="12.75">
      <c r="A165" s="2" t="s">
        <v>137</v>
      </c>
      <c r="B165" s="32">
        <v>52</v>
      </c>
      <c r="C165" s="33"/>
      <c r="D165" s="32">
        <v>8</v>
      </c>
      <c r="E165" s="21"/>
      <c r="F165" s="49">
        <v>56.5</v>
      </c>
      <c r="G165" s="16"/>
      <c r="H165" s="37">
        <v>0</v>
      </c>
      <c r="I165" s="9"/>
      <c r="J165" s="37">
        <v>0</v>
      </c>
      <c r="L165" s="45">
        <v>0</v>
      </c>
      <c r="M165" s="22"/>
    </row>
    <row r="166" spans="1:26" ht="12.75">
      <c r="A166" s="2" t="s">
        <v>82</v>
      </c>
      <c r="B166" s="32">
        <v>0</v>
      </c>
      <c r="C166" s="10"/>
      <c r="D166" s="32">
        <v>0</v>
      </c>
      <c r="F166" s="49">
        <v>0</v>
      </c>
      <c r="G166" s="16"/>
      <c r="H166" s="37">
        <v>2</v>
      </c>
      <c r="I166" s="37"/>
      <c r="J166" s="37">
        <v>33</v>
      </c>
      <c r="K166" s="13"/>
      <c r="L166" s="48">
        <v>22.5</v>
      </c>
      <c r="M166" s="2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>
      <c r="A167" s="2" t="s">
        <v>140</v>
      </c>
      <c r="B167" s="32">
        <v>0</v>
      </c>
      <c r="C167" s="33"/>
      <c r="D167" s="32">
        <v>0</v>
      </c>
      <c r="E167" s="21"/>
      <c r="F167" s="49">
        <v>0</v>
      </c>
      <c r="G167" s="16"/>
      <c r="H167" s="37">
        <v>3</v>
      </c>
      <c r="I167" s="37"/>
      <c r="J167" s="37">
        <v>37</v>
      </c>
      <c r="K167" s="13"/>
      <c r="L167" s="48">
        <v>21</v>
      </c>
      <c r="M167" s="2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13" ht="12.75">
      <c r="A168" s="1" t="s">
        <v>50</v>
      </c>
      <c r="B168" s="36">
        <f>B170+B169</f>
        <v>479</v>
      </c>
      <c r="C168" s="38"/>
      <c r="D168" s="36">
        <f>D170+D169</f>
        <v>48</v>
      </c>
      <c r="E168" s="18"/>
      <c r="F168" s="47">
        <f>F170+F169</f>
        <v>506.25</v>
      </c>
      <c r="G168" s="18"/>
      <c r="H168" s="34">
        <f>H170+H169</f>
        <v>4</v>
      </c>
      <c r="I168" s="35"/>
      <c r="J168" s="34">
        <f>J170+J169</f>
        <v>92</v>
      </c>
      <c r="K168" s="18"/>
      <c r="L168" s="47">
        <f>L170+L169</f>
        <v>54</v>
      </c>
      <c r="M168" s="22"/>
    </row>
    <row r="169" spans="1:18" ht="12.75">
      <c r="A169" s="2" t="s">
        <v>51</v>
      </c>
      <c r="B169" s="37">
        <v>479</v>
      </c>
      <c r="C169" s="39"/>
      <c r="D169" s="37">
        <v>48</v>
      </c>
      <c r="E169" s="21"/>
      <c r="F169" s="45">
        <v>506.25</v>
      </c>
      <c r="G169" s="16"/>
      <c r="H169" s="32">
        <v>1</v>
      </c>
      <c r="I169" s="32"/>
      <c r="J169" s="32">
        <v>19</v>
      </c>
      <c r="K169" s="13"/>
      <c r="L169" s="48">
        <v>11.25</v>
      </c>
      <c r="M169" s="25"/>
      <c r="N169" s="5"/>
      <c r="O169" s="5"/>
      <c r="P169" s="5"/>
      <c r="Q169" s="5"/>
      <c r="R169" s="5"/>
    </row>
    <row r="170" spans="1:18" ht="12.75">
      <c r="A170" s="2" t="s">
        <v>87</v>
      </c>
      <c r="B170" s="37">
        <v>0</v>
      </c>
      <c r="C170" s="39"/>
      <c r="D170" s="37">
        <v>0</v>
      </c>
      <c r="E170" s="21"/>
      <c r="F170" s="45">
        <v>0</v>
      </c>
      <c r="G170" s="16"/>
      <c r="H170" s="32">
        <v>3</v>
      </c>
      <c r="I170" s="32"/>
      <c r="J170" s="32">
        <v>73</v>
      </c>
      <c r="K170" s="13"/>
      <c r="L170" s="48">
        <v>42.75</v>
      </c>
      <c r="M170" s="25"/>
      <c r="N170" s="5"/>
      <c r="O170" s="5"/>
      <c r="P170" s="5"/>
      <c r="Q170" s="5"/>
      <c r="R170" s="5"/>
    </row>
    <row r="171" spans="1:13" ht="12.75">
      <c r="A171" s="1" t="s">
        <v>111</v>
      </c>
      <c r="B171" s="34">
        <f>SUM(B172:B175)</f>
        <v>135</v>
      </c>
      <c r="C171" s="35"/>
      <c r="D171" s="34">
        <f>SUM(D172:D175)</f>
        <v>60</v>
      </c>
      <c r="E171" s="18"/>
      <c r="F171" s="50">
        <f>SUM(F172:F175)</f>
        <v>165.75</v>
      </c>
      <c r="G171" s="18"/>
      <c r="H171" s="36">
        <f>SUM(H172:H177)</f>
        <v>11</v>
      </c>
      <c r="I171" s="38"/>
      <c r="J171" s="36">
        <f>SUM(J172:J177)</f>
        <v>209</v>
      </c>
      <c r="K171" s="18"/>
      <c r="L171" s="47">
        <f>SUM(L172:L177)</f>
        <v>128.5</v>
      </c>
      <c r="M171" s="22"/>
    </row>
    <row r="172" spans="1:13" ht="12.75">
      <c r="A172" s="2" t="s">
        <v>43</v>
      </c>
      <c r="B172" s="32">
        <v>82</v>
      </c>
      <c r="C172" s="33"/>
      <c r="D172" s="32">
        <v>54</v>
      </c>
      <c r="E172" s="21"/>
      <c r="F172" s="49">
        <v>110.25</v>
      </c>
      <c r="G172" s="21"/>
      <c r="H172" s="37">
        <v>0</v>
      </c>
      <c r="I172" s="39"/>
      <c r="J172" s="37">
        <v>0</v>
      </c>
      <c r="K172" s="21"/>
      <c r="L172" s="48">
        <v>0</v>
      </c>
      <c r="M172" s="22"/>
    </row>
    <row r="173" spans="1:13" ht="12.75">
      <c r="A173" s="2" t="s">
        <v>77</v>
      </c>
      <c r="B173" s="32">
        <v>0</v>
      </c>
      <c r="C173" s="33"/>
      <c r="D173" s="32">
        <v>0</v>
      </c>
      <c r="E173" s="21"/>
      <c r="F173" s="49">
        <v>0</v>
      </c>
      <c r="G173" s="21"/>
      <c r="H173" s="37">
        <v>1</v>
      </c>
      <c r="I173" s="39"/>
      <c r="J173" s="37">
        <v>47</v>
      </c>
      <c r="K173" s="21"/>
      <c r="L173" s="48">
        <v>32.75</v>
      </c>
      <c r="M173" s="22"/>
    </row>
    <row r="174" spans="1:17" ht="12.75">
      <c r="A174" s="2" t="s">
        <v>46</v>
      </c>
      <c r="B174" s="32">
        <v>53</v>
      </c>
      <c r="C174" s="33"/>
      <c r="D174" s="32">
        <v>6</v>
      </c>
      <c r="E174" s="21"/>
      <c r="F174" s="49">
        <v>55.5</v>
      </c>
      <c r="G174" s="16"/>
      <c r="H174" s="37">
        <v>10</v>
      </c>
      <c r="I174" s="39"/>
      <c r="J174" s="37">
        <v>45</v>
      </c>
      <c r="K174" s="21"/>
      <c r="L174" s="48">
        <v>35.25</v>
      </c>
      <c r="M174" s="25"/>
      <c r="N174" s="5"/>
      <c r="O174" s="5"/>
      <c r="P174" s="5"/>
      <c r="Q174" s="5"/>
    </row>
    <row r="175" spans="1:17" ht="12.75">
      <c r="A175" s="2" t="s">
        <v>141</v>
      </c>
      <c r="B175" s="32">
        <v>0</v>
      </c>
      <c r="C175" s="33"/>
      <c r="D175" s="32">
        <v>0</v>
      </c>
      <c r="E175" s="21"/>
      <c r="F175" s="49">
        <v>0</v>
      </c>
      <c r="G175" s="16"/>
      <c r="H175" s="37">
        <v>0</v>
      </c>
      <c r="I175" s="39"/>
      <c r="J175" s="37">
        <v>3</v>
      </c>
      <c r="K175" s="21"/>
      <c r="L175" s="48">
        <v>2.25</v>
      </c>
      <c r="M175" s="25"/>
      <c r="N175" s="5"/>
      <c r="O175" s="5"/>
      <c r="P175" s="5"/>
      <c r="Q175" s="5"/>
    </row>
    <row r="176" spans="1:17" ht="12.75">
      <c r="A176" s="2" t="s">
        <v>169</v>
      </c>
      <c r="B176" s="32">
        <v>0</v>
      </c>
      <c r="C176" s="33"/>
      <c r="D176" s="32">
        <v>0</v>
      </c>
      <c r="E176" s="21"/>
      <c r="F176" s="49">
        <v>0</v>
      </c>
      <c r="G176" s="16"/>
      <c r="H176" s="37">
        <v>0</v>
      </c>
      <c r="I176" s="37"/>
      <c r="J176" s="37">
        <v>7</v>
      </c>
      <c r="K176" s="13"/>
      <c r="L176" s="48">
        <v>4</v>
      </c>
      <c r="M176" s="25"/>
      <c r="N176" s="5"/>
      <c r="O176" s="5"/>
      <c r="P176" s="5"/>
      <c r="Q176" s="5"/>
    </row>
    <row r="177" spans="1:31" ht="12.75">
      <c r="A177" s="2" t="s">
        <v>208</v>
      </c>
      <c r="B177" s="32">
        <v>0</v>
      </c>
      <c r="C177" s="33"/>
      <c r="D177" s="32">
        <v>0</v>
      </c>
      <c r="E177" s="21"/>
      <c r="F177" s="49">
        <v>0</v>
      </c>
      <c r="G177" s="16"/>
      <c r="H177" s="37">
        <v>0</v>
      </c>
      <c r="I177" s="39"/>
      <c r="J177" s="37">
        <v>107</v>
      </c>
      <c r="K177" s="21"/>
      <c r="L177" s="48">
        <v>54.25</v>
      </c>
      <c r="M177" s="21"/>
      <c r="N177" s="64"/>
      <c r="O177" s="64"/>
      <c r="P177" s="64"/>
      <c r="Q177" s="64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</row>
    <row r="178" spans="2:31" ht="12.75">
      <c r="B178" s="32"/>
      <c r="C178" s="33"/>
      <c r="D178" s="32"/>
      <c r="E178" s="21"/>
      <c r="F178" s="15"/>
      <c r="G178" s="16"/>
      <c r="H178" s="13"/>
      <c r="I178" s="21"/>
      <c r="J178" s="13"/>
      <c r="K178" s="21"/>
      <c r="L178" s="14"/>
      <c r="M178" s="21"/>
      <c r="N178" s="64"/>
      <c r="O178" s="64"/>
      <c r="P178" s="64"/>
      <c r="Q178" s="64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</row>
    <row r="179" spans="2:13" ht="12.75">
      <c r="B179" s="32"/>
      <c r="C179" s="10"/>
      <c r="D179" s="32"/>
      <c r="F179" s="15"/>
      <c r="G179" s="16"/>
      <c r="J179" s="11"/>
      <c r="L179" s="14"/>
      <c r="M179" s="22"/>
    </row>
    <row r="180" spans="1:17" ht="12.75">
      <c r="A180" s="59" t="s">
        <v>52</v>
      </c>
      <c r="B180" s="60">
        <f>+B182+B183+B186+B189+B190+B197</f>
        <v>1693</v>
      </c>
      <c r="C180" s="60"/>
      <c r="D180" s="60">
        <f>+D182+D183+D186+D189+D190+D197</f>
        <v>314</v>
      </c>
      <c r="E180" s="11"/>
      <c r="F180" s="46">
        <f>+F182+F183+F186+F189+F190+F197</f>
        <v>1844</v>
      </c>
      <c r="G180" s="23"/>
      <c r="H180" s="31">
        <f>+H182+H183+H186+H189+H190+H197</f>
        <v>175</v>
      </c>
      <c r="I180" s="31"/>
      <c r="J180" s="31">
        <f>+J182+J183+J186+J189+J190+J197</f>
        <v>129</v>
      </c>
      <c r="K180" s="31"/>
      <c r="L180" s="46">
        <f>+L182+L183+L186+L189+L190+L197</f>
        <v>235.75</v>
      </c>
      <c r="M180" s="27"/>
      <c r="N180" s="59"/>
      <c r="O180" s="59"/>
      <c r="P180" s="59"/>
      <c r="Q180" s="59"/>
    </row>
    <row r="181" spans="1:13" ht="12.75">
      <c r="A181" s="2" t="s">
        <v>53</v>
      </c>
      <c r="B181" s="37"/>
      <c r="D181" s="37"/>
      <c r="F181" s="45"/>
      <c r="G181" s="16"/>
      <c r="H181" s="32"/>
      <c r="I181" s="10"/>
      <c r="J181" s="32"/>
      <c r="K181" s="10"/>
      <c r="L181" s="48"/>
      <c r="M181" s="22"/>
    </row>
    <row r="182" spans="1:13" ht="12.75">
      <c r="A182" s="2" t="s">
        <v>152</v>
      </c>
      <c r="B182" s="37">
        <v>43</v>
      </c>
      <c r="C182" s="37"/>
      <c r="D182" s="37">
        <v>3</v>
      </c>
      <c r="E182" s="13"/>
      <c r="F182" s="45">
        <v>44.25</v>
      </c>
      <c r="G182" s="16"/>
      <c r="H182" s="32">
        <v>6</v>
      </c>
      <c r="I182" s="32"/>
      <c r="J182" s="32">
        <v>5</v>
      </c>
      <c r="K182" s="32"/>
      <c r="L182" s="48">
        <v>9.25</v>
      </c>
      <c r="M182" s="22"/>
    </row>
    <row r="183" spans="1:13" ht="12.75">
      <c r="A183" s="1" t="s">
        <v>54</v>
      </c>
      <c r="B183" s="34">
        <f>+SUM(B184:B185)</f>
        <v>289</v>
      </c>
      <c r="C183" s="34"/>
      <c r="D183" s="34">
        <f>+SUM(D184:D185)</f>
        <v>36</v>
      </c>
      <c r="E183" s="17"/>
      <c r="F183" s="50">
        <f>+SUM(F184:F185)</f>
        <v>308.25</v>
      </c>
      <c r="G183" s="20"/>
      <c r="H183" s="36">
        <f>+H184+H185</f>
        <v>27</v>
      </c>
      <c r="I183" s="36"/>
      <c r="J183" s="36">
        <f>+J184+J185</f>
        <v>35</v>
      </c>
      <c r="K183" s="36"/>
      <c r="L183" s="50">
        <f>+L184+L185</f>
        <v>46</v>
      </c>
      <c r="M183" s="22"/>
    </row>
    <row r="184" spans="1:13" ht="12.75">
      <c r="A184" s="2" t="s">
        <v>116</v>
      </c>
      <c r="B184" s="32">
        <v>289</v>
      </c>
      <c r="C184" s="32"/>
      <c r="D184" s="32">
        <v>36</v>
      </c>
      <c r="E184" s="13"/>
      <c r="F184" s="49">
        <v>308.25</v>
      </c>
      <c r="G184" s="16"/>
      <c r="H184" s="37">
        <v>8</v>
      </c>
      <c r="I184" s="37"/>
      <c r="J184" s="37">
        <v>25</v>
      </c>
      <c r="K184" s="37"/>
      <c r="L184" s="54">
        <v>21</v>
      </c>
      <c r="M184" s="22"/>
    </row>
    <row r="185" spans="1:13" ht="12.75">
      <c r="A185" s="2" t="s">
        <v>117</v>
      </c>
      <c r="B185" s="32">
        <v>0</v>
      </c>
      <c r="C185" s="10"/>
      <c r="D185" s="32">
        <v>0</v>
      </c>
      <c r="F185" s="49">
        <v>0</v>
      </c>
      <c r="H185" s="9">
        <v>19</v>
      </c>
      <c r="I185" s="9"/>
      <c r="J185" s="9">
        <v>10</v>
      </c>
      <c r="K185" s="9"/>
      <c r="L185" s="54">
        <v>25</v>
      </c>
      <c r="M185" s="22"/>
    </row>
    <row r="186" spans="1:13" ht="12.75">
      <c r="A186" s="1" t="s">
        <v>74</v>
      </c>
      <c r="B186" s="36">
        <f>+B187+B188</f>
        <v>299</v>
      </c>
      <c r="C186" s="36"/>
      <c r="D186" s="36">
        <f>+D187+D188</f>
        <v>47</v>
      </c>
      <c r="E186" s="17"/>
      <c r="F186" s="47">
        <f>+F187+F188</f>
        <v>319.25</v>
      </c>
      <c r="G186" s="20"/>
      <c r="H186" s="34">
        <f>+H187+H188</f>
        <v>88</v>
      </c>
      <c r="I186" s="34"/>
      <c r="J186" s="34">
        <f>+J187+J188</f>
        <v>42</v>
      </c>
      <c r="K186" s="34"/>
      <c r="L186" s="47">
        <f>+L187+L188</f>
        <v>105.75</v>
      </c>
      <c r="M186" s="22"/>
    </row>
    <row r="187" spans="1:20" ht="12.75">
      <c r="A187" s="2" t="s">
        <v>72</v>
      </c>
      <c r="B187" s="37">
        <v>120</v>
      </c>
      <c r="C187" s="39"/>
      <c r="D187" s="37">
        <v>12</v>
      </c>
      <c r="E187" s="21"/>
      <c r="F187" s="45">
        <v>126</v>
      </c>
      <c r="G187" s="16"/>
      <c r="H187" s="32">
        <v>0</v>
      </c>
      <c r="I187" s="32"/>
      <c r="J187" s="32">
        <v>0</v>
      </c>
      <c r="K187" s="32"/>
      <c r="L187" s="48">
        <v>0</v>
      </c>
      <c r="M187" s="25"/>
      <c r="N187" s="5"/>
      <c r="O187" s="5"/>
      <c r="P187" s="5"/>
      <c r="Q187" s="5"/>
      <c r="R187" s="5"/>
      <c r="S187" s="5"/>
      <c r="T187" s="5"/>
    </row>
    <row r="188" spans="1:20" ht="12.75">
      <c r="A188" s="2" t="s">
        <v>73</v>
      </c>
      <c r="B188" s="37">
        <v>179</v>
      </c>
      <c r="C188" s="39"/>
      <c r="D188" s="37">
        <v>35</v>
      </c>
      <c r="E188" s="21"/>
      <c r="F188" s="45">
        <v>193.25</v>
      </c>
      <c r="G188" s="16"/>
      <c r="H188" s="32">
        <v>88</v>
      </c>
      <c r="I188" s="32"/>
      <c r="J188" s="32">
        <v>42</v>
      </c>
      <c r="K188" s="32"/>
      <c r="L188" s="48">
        <v>105.75</v>
      </c>
      <c r="M188" s="25"/>
      <c r="N188" s="5"/>
      <c r="O188" s="5"/>
      <c r="P188" s="5"/>
      <c r="Q188" s="5"/>
      <c r="R188" s="5"/>
      <c r="S188" s="5"/>
      <c r="T188" s="5"/>
    </row>
    <row r="189" spans="1:20" ht="12.75">
      <c r="A189" s="2" t="s">
        <v>81</v>
      </c>
      <c r="B189" s="37">
        <v>0</v>
      </c>
      <c r="C189" s="39"/>
      <c r="D189" s="37">
        <v>0</v>
      </c>
      <c r="E189" s="21"/>
      <c r="F189" s="45">
        <v>0</v>
      </c>
      <c r="G189" s="16"/>
      <c r="H189" s="32">
        <v>6</v>
      </c>
      <c r="I189" s="32"/>
      <c r="J189" s="32">
        <v>16</v>
      </c>
      <c r="K189" s="32"/>
      <c r="L189" s="48">
        <v>15.75</v>
      </c>
      <c r="M189" s="25"/>
      <c r="N189" s="5"/>
      <c r="O189" s="5"/>
      <c r="P189" s="5"/>
      <c r="Q189" s="5"/>
      <c r="R189" s="5"/>
      <c r="S189" s="5"/>
      <c r="T189" s="5"/>
    </row>
    <row r="190" spans="1:13" ht="12.75">
      <c r="A190" s="1" t="s">
        <v>56</v>
      </c>
      <c r="B190" s="41">
        <f>+SUM(B191:B196)</f>
        <v>502</v>
      </c>
      <c r="C190" s="35"/>
      <c r="D190" s="41">
        <f>+SUM(D191:D196)</f>
        <v>173</v>
      </c>
      <c r="E190" s="18"/>
      <c r="F190" s="53">
        <f>+SUM(F191:F196)</f>
        <v>585.25</v>
      </c>
      <c r="G190" s="20"/>
      <c r="H190" s="36">
        <v>0</v>
      </c>
      <c r="I190" s="38"/>
      <c r="J190" s="36">
        <v>0</v>
      </c>
      <c r="K190" s="38"/>
      <c r="L190" s="56">
        <v>0</v>
      </c>
      <c r="M190" s="22"/>
    </row>
    <row r="191" spans="1:20" ht="12.75">
      <c r="A191" s="2" t="s">
        <v>142</v>
      </c>
      <c r="B191" s="32">
        <v>100</v>
      </c>
      <c r="C191" s="33"/>
      <c r="D191" s="32">
        <v>26</v>
      </c>
      <c r="E191" s="21"/>
      <c r="F191" s="49">
        <v>114</v>
      </c>
      <c r="G191" s="16"/>
      <c r="H191" s="37">
        <v>0</v>
      </c>
      <c r="I191" s="37"/>
      <c r="J191" s="37">
        <v>0</v>
      </c>
      <c r="K191" s="37"/>
      <c r="L191" s="54">
        <v>0</v>
      </c>
      <c r="M191" s="25"/>
      <c r="N191" s="5"/>
      <c r="O191" s="5"/>
      <c r="P191" s="5"/>
      <c r="Q191" s="5"/>
      <c r="R191" s="5"/>
      <c r="S191" s="5"/>
      <c r="T191" s="5"/>
    </row>
    <row r="192" spans="1:20" ht="12.75">
      <c r="A192" s="2" t="s">
        <v>150</v>
      </c>
      <c r="B192" s="32">
        <v>67</v>
      </c>
      <c r="C192" s="33"/>
      <c r="D192" s="32">
        <v>8</v>
      </c>
      <c r="E192" s="21"/>
      <c r="F192" s="49">
        <v>71.25</v>
      </c>
      <c r="G192" s="16"/>
      <c r="H192" s="37">
        <v>0</v>
      </c>
      <c r="I192" s="37"/>
      <c r="J192" s="37">
        <v>0</v>
      </c>
      <c r="K192" s="37"/>
      <c r="L192" s="54">
        <v>0</v>
      </c>
      <c r="M192" s="25"/>
      <c r="N192" s="5"/>
      <c r="O192" s="5"/>
      <c r="P192" s="5"/>
      <c r="Q192" s="5"/>
      <c r="R192" s="5"/>
      <c r="S192" s="5"/>
      <c r="T192" s="5"/>
    </row>
    <row r="193" spans="1:20" ht="12.75">
      <c r="A193" s="2" t="s">
        <v>143</v>
      </c>
      <c r="B193" s="32">
        <v>99</v>
      </c>
      <c r="C193" s="33"/>
      <c r="D193" s="32">
        <v>61</v>
      </c>
      <c r="E193" s="21"/>
      <c r="F193" s="49">
        <v>126</v>
      </c>
      <c r="G193" s="16"/>
      <c r="H193" s="37">
        <v>0</v>
      </c>
      <c r="I193" s="37"/>
      <c r="J193" s="37">
        <v>0</v>
      </c>
      <c r="K193" s="37"/>
      <c r="L193" s="54">
        <v>0</v>
      </c>
      <c r="M193" s="25"/>
      <c r="N193" s="5"/>
      <c r="O193" s="5"/>
      <c r="P193" s="5"/>
      <c r="Q193" s="5"/>
      <c r="R193" s="5"/>
      <c r="S193" s="5"/>
      <c r="T193" s="5"/>
    </row>
    <row r="194" spans="1:20" ht="12.75">
      <c r="A194" s="2" t="s">
        <v>144</v>
      </c>
      <c r="B194" s="32">
        <v>72</v>
      </c>
      <c r="C194" s="33"/>
      <c r="D194" s="32">
        <v>48</v>
      </c>
      <c r="E194" s="21"/>
      <c r="F194" s="49">
        <v>94</v>
      </c>
      <c r="G194" s="16"/>
      <c r="H194" s="37">
        <v>0</v>
      </c>
      <c r="I194" s="37"/>
      <c r="J194" s="37">
        <v>0</v>
      </c>
      <c r="K194" s="37"/>
      <c r="L194" s="54">
        <v>0</v>
      </c>
      <c r="M194" s="25"/>
      <c r="N194" s="5"/>
      <c r="O194" s="5"/>
      <c r="P194" s="5"/>
      <c r="Q194" s="5"/>
      <c r="R194" s="5"/>
      <c r="S194" s="5"/>
      <c r="T194" s="5"/>
    </row>
    <row r="195" spans="1:20" ht="12.75">
      <c r="A195" s="2" t="s">
        <v>145</v>
      </c>
      <c r="B195" s="32">
        <v>159</v>
      </c>
      <c r="C195" s="33"/>
      <c r="D195" s="32">
        <v>28</v>
      </c>
      <c r="E195" s="21"/>
      <c r="F195" s="49">
        <v>173.75</v>
      </c>
      <c r="G195" s="16"/>
      <c r="H195" s="37">
        <v>0</v>
      </c>
      <c r="I195" s="37"/>
      <c r="J195" s="37">
        <v>0</v>
      </c>
      <c r="K195" s="37"/>
      <c r="L195" s="54">
        <v>0</v>
      </c>
      <c r="M195" s="25"/>
      <c r="N195" s="5"/>
      <c r="O195" s="5"/>
      <c r="P195" s="5"/>
      <c r="Q195" s="5"/>
      <c r="R195" s="5"/>
      <c r="S195" s="5"/>
      <c r="T195" s="5"/>
    </row>
    <row r="196" spans="1:13" ht="12.75">
      <c r="A196" s="2" t="s">
        <v>151</v>
      </c>
      <c r="B196" s="32">
        <v>5</v>
      </c>
      <c r="C196" s="32"/>
      <c r="D196" s="32">
        <v>2</v>
      </c>
      <c r="E196" s="13"/>
      <c r="F196" s="49">
        <v>6.25</v>
      </c>
      <c r="G196" s="16"/>
      <c r="H196" s="37">
        <v>0</v>
      </c>
      <c r="I196" s="37"/>
      <c r="J196" s="37">
        <v>0</v>
      </c>
      <c r="K196" s="37"/>
      <c r="L196" s="54">
        <v>0</v>
      </c>
      <c r="M196" s="22"/>
    </row>
    <row r="197" spans="1:13" ht="12.75">
      <c r="A197" s="2" t="s">
        <v>146</v>
      </c>
      <c r="B197" s="32">
        <v>560</v>
      </c>
      <c r="C197" s="10"/>
      <c r="D197" s="32">
        <v>55</v>
      </c>
      <c r="F197" s="49">
        <v>587</v>
      </c>
      <c r="G197" s="16"/>
      <c r="H197" s="32">
        <v>48</v>
      </c>
      <c r="I197" s="32"/>
      <c r="J197" s="32">
        <v>31</v>
      </c>
      <c r="K197" s="13"/>
      <c r="L197" s="48">
        <v>59</v>
      </c>
      <c r="M197" s="22"/>
    </row>
    <row r="198" spans="2:13" ht="12.75">
      <c r="B198" s="32"/>
      <c r="C198" s="10"/>
      <c r="D198" s="32"/>
      <c r="F198" s="15"/>
      <c r="G198" s="16"/>
      <c r="H198" s="13"/>
      <c r="I198" s="13"/>
      <c r="J198" s="13"/>
      <c r="K198" s="13"/>
      <c r="L198" s="14"/>
      <c r="M198" s="22"/>
    </row>
    <row r="199" spans="2:13" s="63" customFormat="1" ht="12.75">
      <c r="B199" s="32"/>
      <c r="C199" s="33"/>
      <c r="D199" s="32"/>
      <c r="E199" s="21"/>
      <c r="F199" s="15"/>
      <c r="G199" s="16"/>
      <c r="H199" s="13"/>
      <c r="I199" s="21"/>
      <c r="J199" s="13"/>
      <c r="K199" s="21"/>
      <c r="L199" s="14"/>
      <c r="M199" s="22"/>
    </row>
    <row r="200" spans="1:17" ht="12.75">
      <c r="A200" s="59" t="s">
        <v>85</v>
      </c>
      <c r="B200" s="60">
        <f>+B202+B203+B208+B214+B217</f>
        <v>1386</v>
      </c>
      <c r="C200" s="60"/>
      <c r="D200" s="60">
        <f>+D202+D203+D208+D214+D217</f>
        <v>322</v>
      </c>
      <c r="E200" s="11"/>
      <c r="F200" s="46">
        <f>+F202+F203+F208+F214+F217</f>
        <v>1569.25</v>
      </c>
      <c r="G200" s="23"/>
      <c r="H200" s="31">
        <f>+H202+H203+H208+H214+H217</f>
        <v>216</v>
      </c>
      <c r="I200" s="31"/>
      <c r="J200" s="31">
        <f>+J202+J203+J208+J214+J217</f>
        <v>220</v>
      </c>
      <c r="K200" s="11"/>
      <c r="L200" s="46">
        <f>+L202+L203+L208+L214+L217</f>
        <v>359</v>
      </c>
      <c r="M200" s="27"/>
      <c r="N200" s="59"/>
      <c r="O200" s="59"/>
      <c r="P200" s="59"/>
      <c r="Q200" s="59"/>
    </row>
    <row r="201" spans="2:13" ht="12.75">
      <c r="B201" s="37"/>
      <c r="D201" s="37"/>
      <c r="F201" s="45"/>
      <c r="G201" s="16"/>
      <c r="H201" s="32"/>
      <c r="I201" s="10"/>
      <c r="J201" s="32"/>
      <c r="L201" s="48"/>
      <c r="M201" s="22"/>
    </row>
    <row r="202" spans="1:13" ht="12.75">
      <c r="A202" s="2" t="s">
        <v>123</v>
      </c>
      <c r="B202" s="37">
        <v>0</v>
      </c>
      <c r="D202" s="37">
        <v>0</v>
      </c>
      <c r="F202" s="45">
        <v>0</v>
      </c>
      <c r="G202" s="14"/>
      <c r="H202" s="32">
        <v>11</v>
      </c>
      <c r="I202" s="10"/>
      <c r="J202" s="32">
        <v>7</v>
      </c>
      <c r="L202" s="48">
        <v>16.25</v>
      </c>
      <c r="M202" s="22"/>
    </row>
    <row r="203" spans="1:13" ht="12.75">
      <c r="A203" s="1" t="s">
        <v>88</v>
      </c>
      <c r="B203" s="34">
        <f>SUM(B205:B207)</f>
        <v>66</v>
      </c>
      <c r="C203" s="34" t="s">
        <v>60</v>
      </c>
      <c r="D203" s="34">
        <f>SUM(D205:D207)</f>
        <v>8</v>
      </c>
      <c r="E203" s="18"/>
      <c r="F203" s="50">
        <f>SUM(F205:F207)</f>
        <v>70</v>
      </c>
      <c r="G203" s="26"/>
      <c r="H203" s="36">
        <f>SUM(H204:H207)</f>
        <v>54</v>
      </c>
      <c r="I203" s="38"/>
      <c r="J203" s="36">
        <f>SUM(J204:J207)</f>
        <v>35</v>
      </c>
      <c r="K203" s="18"/>
      <c r="L203" s="50">
        <f>SUM(L204:L207)</f>
        <v>76.75</v>
      </c>
      <c r="M203" s="22"/>
    </row>
    <row r="204" spans="1:13" ht="12.75">
      <c r="A204" s="2" t="s">
        <v>230</v>
      </c>
      <c r="B204" s="37">
        <v>0</v>
      </c>
      <c r="D204" s="37">
        <v>0</v>
      </c>
      <c r="F204" s="45">
        <v>0</v>
      </c>
      <c r="G204" s="16"/>
      <c r="H204" s="32">
        <v>0</v>
      </c>
      <c r="I204" s="10"/>
      <c r="J204" s="32">
        <v>1</v>
      </c>
      <c r="L204" s="48">
        <v>0.75</v>
      </c>
      <c r="M204" s="22"/>
    </row>
    <row r="205" spans="1:13" ht="12.75">
      <c r="A205" s="2" t="s">
        <v>90</v>
      </c>
      <c r="B205" s="32">
        <v>0</v>
      </c>
      <c r="C205" s="10"/>
      <c r="D205" s="32">
        <v>0</v>
      </c>
      <c r="F205" s="49">
        <v>0</v>
      </c>
      <c r="G205" s="14"/>
      <c r="H205" s="37">
        <v>42</v>
      </c>
      <c r="I205" s="9"/>
      <c r="J205" s="37">
        <v>24</v>
      </c>
      <c r="L205" s="54">
        <v>58</v>
      </c>
      <c r="M205" s="22"/>
    </row>
    <row r="206" spans="1:13" ht="12.75">
      <c r="A206" s="2" t="s">
        <v>193</v>
      </c>
      <c r="B206" s="32">
        <v>22</v>
      </c>
      <c r="C206" s="33"/>
      <c r="D206" s="32">
        <v>1</v>
      </c>
      <c r="E206" s="21"/>
      <c r="F206" s="49">
        <v>22.5</v>
      </c>
      <c r="G206" s="14"/>
      <c r="H206" s="37">
        <v>12</v>
      </c>
      <c r="I206" s="39"/>
      <c r="J206" s="37">
        <v>10</v>
      </c>
      <c r="K206" s="21"/>
      <c r="L206" s="54">
        <v>18</v>
      </c>
      <c r="M206" s="22"/>
    </row>
    <row r="207" spans="1:13" ht="12.75">
      <c r="A207" s="2" t="s">
        <v>194</v>
      </c>
      <c r="B207" s="32">
        <v>44</v>
      </c>
      <c r="C207" s="33"/>
      <c r="D207" s="32">
        <v>7</v>
      </c>
      <c r="E207" s="21"/>
      <c r="F207" s="49">
        <v>47.5</v>
      </c>
      <c r="G207" s="14"/>
      <c r="H207" s="37">
        <v>0</v>
      </c>
      <c r="I207" s="39"/>
      <c r="J207" s="37">
        <v>0</v>
      </c>
      <c r="K207" s="21"/>
      <c r="L207" s="54">
        <v>0</v>
      </c>
      <c r="M207" s="22"/>
    </row>
    <row r="208" spans="1:13" s="63" customFormat="1" ht="12.75">
      <c r="A208" s="1" t="s">
        <v>89</v>
      </c>
      <c r="B208" s="40">
        <f>+SUM(B209:B213)</f>
        <v>371</v>
      </c>
      <c r="C208" s="59"/>
      <c r="D208" s="40">
        <f>+SUM(D209:D213)</f>
        <v>45</v>
      </c>
      <c r="E208" s="27"/>
      <c r="F208" s="52">
        <f>+SUM(F209:F213)</f>
        <v>396</v>
      </c>
      <c r="G208" s="26"/>
      <c r="H208" s="41">
        <f>+SUM(H209:H213)</f>
        <v>10</v>
      </c>
      <c r="I208" s="35"/>
      <c r="J208" s="41">
        <f>+SUM(J209:J213)</f>
        <v>16</v>
      </c>
      <c r="K208" s="18"/>
      <c r="L208" s="52">
        <f>+SUM(L209:L213)</f>
        <v>19.75</v>
      </c>
      <c r="M208" s="22"/>
    </row>
    <row r="209" spans="1:13" ht="12.75">
      <c r="A209" s="2" t="s">
        <v>86</v>
      </c>
      <c r="B209" s="37">
        <v>28</v>
      </c>
      <c r="C209" s="39"/>
      <c r="D209" s="37">
        <v>4</v>
      </c>
      <c r="E209" s="21"/>
      <c r="F209" s="45">
        <v>30</v>
      </c>
      <c r="G209" s="14"/>
      <c r="H209" s="32">
        <v>0</v>
      </c>
      <c r="I209" s="33"/>
      <c r="J209" s="32">
        <v>0</v>
      </c>
      <c r="K209" s="21"/>
      <c r="L209" s="48">
        <v>0</v>
      </c>
      <c r="M209" s="22"/>
    </row>
    <row r="210" spans="1:13" ht="12.75">
      <c r="A210" s="2" t="s">
        <v>122</v>
      </c>
      <c r="B210" s="37">
        <v>0</v>
      </c>
      <c r="C210" s="39"/>
      <c r="D210" s="37">
        <v>0</v>
      </c>
      <c r="E210" s="21"/>
      <c r="F210" s="45">
        <v>0</v>
      </c>
      <c r="G210" s="14"/>
      <c r="H210" s="32">
        <v>10</v>
      </c>
      <c r="I210" s="33"/>
      <c r="J210" s="32">
        <v>16</v>
      </c>
      <c r="K210" s="21"/>
      <c r="L210" s="48">
        <v>19.75</v>
      </c>
      <c r="M210" s="22"/>
    </row>
    <row r="211" spans="1:13" ht="12.75">
      <c r="A211" s="2" t="s">
        <v>153</v>
      </c>
      <c r="B211" s="37">
        <v>86</v>
      </c>
      <c r="C211" s="39"/>
      <c r="D211" s="37">
        <v>13</v>
      </c>
      <c r="E211" s="21"/>
      <c r="F211" s="45">
        <v>92.75</v>
      </c>
      <c r="G211" s="14"/>
      <c r="H211" s="32">
        <v>0</v>
      </c>
      <c r="I211" s="33"/>
      <c r="J211" s="32">
        <v>0</v>
      </c>
      <c r="K211" s="21"/>
      <c r="L211" s="48">
        <v>0</v>
      </c>
      <c r="M211" s="22"/>
    </row>
    <row r="212" spans="1:13" ht="12.75">
      <c r="A212" s="2" t="s">
        <v>98</v>
      </c>
      <c r="B212" s="37">
        <v>255</v>
      </c>
      <c r="D212" s="37">
        <v>23</v>
      </c>
      <c r="F212" s="45">
        <v>269</v>
      </c>
      <c r="G212" s="14"/>
      <c r="H212" s="32">
        <v>0</v>
      </c>
      <c r="I212" s="10"/>
      <c r="J212" s="32">
        <v>0</v>
      </c>
      <c r="L212" s="48">
        <v>0</v>
      </c>
      <c r="M212" s="22"/>
    </row>
    <row r="213" spans="1:13" ht="12.75">
      <c r="A213" s="2" t="s">
        <v>192</v>
      </c>
      <c r="B213" s="37">
        <v>2</v>
      </c>
      <c r="D213" s="37">
        <v>5</v>
      </c>
      <c r="F213" s="45">
        <v>4.25</v>
      </c>
      <c r="G213" s="14"/>
      <c r="H213" s="32">
        <v>0</v>
      </c>
      <c r="I213" s="10"/>
      <c r="J213" s="32">
        <v>0</v>
      </c>
      <c r="L213" s="48">
        <v>0</v>
      </c>
      <c r="M213" s="22"/>
    </row>
    <row r="214" spans="1:22" s="63" customFormat="1" ht="12.75">
      <c r="A214" s="1" t="s">
        <v>79</v>
      </c>
      <c r="B214" s="34">
        <f>+B215+B216</f>
        <v>151</v>
      </c>
      <c r="C214" s="42"/>
      <c r="D214" s="34">
        <f>+D215+D216</f>
        <v>42</v>
      </c>
      <c r="E214" s="27"/>
      <c r="F214" s="50">
        <f>+F215+F216</f>
        <v>174.25</v>
      </c>
      <c r="G214" s="20"/>
      <c r="H214" s="36">
        <f>+H215+H216</f>
        <v>93</v>
      </c>
      <c r="I214" s="36"/>
      <c r="J214" s="36">
        <f>+J215+J216</f>
        <v>16</v>
      </c>
      <c r="K214" s="17"/>
      <c r="L214" s="50">
        <f>+L215+L216</f>
        <v>104.75</v>
      </c>
      <c r="M214" s="21"/>
      <c r="N214" s="64"/>
      <c r="O214" s="64"/>
      <c r="P214" s="64"/>
      <c r="Q214" s="64"/>
      <c r="R214" s="64"/>
      <c r="S214" s="64"/>
      <c r="T214" s="64"/>
      <c r="U214" s="64"/>
      <c r="V214" s="64"/>
    </row>
    <row r="215" spans="1:22" ht="12.75">
      <c r="A215" s="2" t="s">
        <v>29</v>
      </c>
      <c r="B215" s="32">
        <v>80</v>
      </c>
      <c r="C215" s="33"/>
      <c r="D215" s="32">
        <v>15</v>
      </c>
      <c r="E215" s="21"/>
      <c r="F215" s="49">
        <v>89.25</v>
      </c>
      <c r="G215" s="16"/>
      <c r="H215" s="37">
        <v>93</v>
      </c>
      <c r="I215" s="37"/>
      <c r="J215" s="37">
        <v>16</v>
      </c>
      <c r="K215" s="13"/>
      <c r="L215" s="54">
        <v>104.75</v>
      </c>
      <c r="M215" s="25"/>
      <c r="N215" s="5"/>
      <c r="O215" s="5"/>
      <c r="P215" s="5"/>
      <c r="Q215" s="5"/>
      <c r="R215" s="5"/>
      <c r="S215" s="59"/>
      <c r="T215" s="59"/>
      <c r="U215" s="59"/>
      <c r="V215" s="59"/>
    </row>
    <row r="216" spans="1:22" ht="12.75">
      <c r="A216" s="2" t="s">
        <v>30</v>
      </c>
      <c r="B216" s="32">
        <v>71</v>
      </c>
      <c r="C216" s="33"/>
      <c r="D216" s="32">
        <v>27</v>
      </c>
      <c r="E216" s="21"/>
      <c r="F216" s="49">
        <v>85</v>
      </c>
      <c r="G216" s="16"/>
      <c r="H216" s="37">
        <v>0</v>
      </c>
      <c r="I216" s="39"/>
      <c r="J216" s="37">
        <v>0</v>
      </c>
      <c r="K216" s="21"/>
      <c r="L216" s="54">
        <v>0</v>
      </c>
      <c r="M216" s="25"/>
      <c r="N216" s="5"/>
      <c r="O216" s="5"/>
      <c r="P216" s="5"/>
      <c r="Q216" s="5"/>
      <c r="R216" s="5"/>
      <c r="S216" s="59"/>
      <c r="T216" s="59"/>
      <c r="U216" s="59"/>
      <c r="V216" s="59"/>
    </row>
    <row r="217" spans="1:13" ht="21.75" customHeight="1">
      <c r="A217" s="65" t="s">
        <v>160</v>
      </c>
      <c r="B217" s="36">
        <f>SUM(B218:B234)</f>
        <v>798</v>
      </c>
      <c r="C217" s="59"/>
      <c r="D217" s="36">
        <f>SUM(D218:D234)</f>
        <v>227</v>
      </c>
      <c r="E217" s="27"/>
      <c r="F217" s="47">
        <f>SUM(F218:F234)</f>
        <v>929</v>
      </c>
      <c r="G217" s="26"/>
      <c r="H217" s="34">
        <f>SUM(H218:H234)</f>
        <v>48</v>
      </c>
      <c r="I217" s="35"/>
      <c r="J217" s="34">
        <f>SUM(J218:J234)</f>
        <v>146</v>
      </c>
      <c r="K217" s="18"/>
      <c r="L217" s="47">
        <f>SUM(L218:L234)</f>
        <v>141.5</v>
      </c>
      <c r="M217" s="22"/>
    </row>
    <row r="218" spans="1:13" ht="12.75">
      <c r="A218" s="2" t="s">
        <v>211</v>
      </c>
      <c r="B218" s="37">
        <v>442</v>
      </c>
      <c r="D218" s="37">
        <v>21</v>
      </c>
      <c r="F218" s="45">
        <v>455.5</v>
      </c>
      <c r="G218" s="14"/>
      <c r="H218" s="32">
        <v>0</v>
      </c>
      <c r="I218" s="10"/>
      <c r="J218" s="32">
        <v>0</v>
      </c>
      <c r="L218" s="48">
        <v>0</v>
      </c>
      <c r="M218" s="22"/>
    </row>
    <row r="219" spans="1:13" ht="12.75">
      <c r="A219" s="2" t="s">
        <v>212</v>
      </c>
      <c r="B219" s="37">
        <v>132</v>
      </c>
      <c r="D219" s="37">
        <v>65</v>
      </c>
      <c r="F219" s="45">
        <v>166.75</v>
      </c>
      <c r="G219" s="14"/>
      <c r="H219" s="32">
        <v>0</v>
      </c>
      <c r="I219" s="10"/>
      <c r="J219" s="32">
        <v>0</v>
      </c>
      <c r="L219" s="48">
        <v>0</v>
      </c>
      <c r="M219" s="22"/>
    </row>
    <row r="220" spans="1:13" ht="12.75">
      <c r="A220" s="2" t="s">
        <v>213</v>
      </c>
      <c r="B220" s="37">
        <v>2</v>
      </c>
      <c r="D220" s="37">
        <v>22</v>
      </c>
      <c r="F220" s="45">
        <v>13</v>
      </c>
      <c r="G220" s="14"/>
      <c r="H220" s="32">
        <v>0</v>
      </c>
      <c r="I220" s="10"/>
      <c r="J220" s="32">
        <v>0</v>
      </c>
      <c r="L220" s="48">
        <v>0</v>
      </c>
      <c r="M220" s="22"/>
    </row>
    <row r="221" spans="1:250" ht="12.75">
      <c r="A221" s="2" t="s">
        <v>214</v>
      </c>
      <c r="B221" s="37">
        <v>0</v>
      </c>
      <c r="C221" s="39"/>
      <c r="D221" s="37">
        <v>0</v>
      </c>
      <c r="E221" s="21"/>
      <c r="F221" s="45">
        <v>0</v>
      </c>
      <c r="G221" s="16"/>
      <c r="H221" s="32">
        <v>2</v>
      </c>
      <c r="I221" s="33"/>
      <c r="J221" s="32">
        <v>2</v>
      </c>
      <c r="K221" s="21"/>
      <c r="L221" s="48">
        <v>3</v>
      </c>
      <c r="M221" s="27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59"/>
      <c r="BQ221" s="59"/>
      <c r="BR221" s="59"/>
      <c r="BS221" s="59"/>
      <c r="BT221" s="59"/>
      <c r="BU221" s="59"/>
      <c r="BV221" s="59"/>
      <c r="BW221" s="59"/>
      <c r="BX221" s="59"/>
      <c r="BY221" s="59"/>
      <c r="BZ221" s="59"/>
      <c r="CA221" s="59"/>
      <c r="CB221" s="59"/>
      <c r="CC221" s="59"/>
      <c r="CD221" s="59"/>
      <c r="CE221" s="59"/>
      <c r="CF221" s="59"/>
      <c r="CG221" s="59"/>
      <c r="CH221" s="59"/>
      <c r="CI221" s="59"/>
      <c r="CJ221" s="59"/>
      <c r="CK221" s="59"/>
      <c r="CL221" s="59"/>
      <c r="CM221" s="59"/>
      <c r="CN221" s="59"/>
      <c r="CO221" s="59"/>
      <c r="CP221" s="59"/>
      <c r="CQ221" s="59"/>
      <c r="CR221" s="59"/>
      <c r="CS221" s="59"/>
      <c r="CT221" s="59"/>
      <c r="CU221" s="59"/>
      <c r="CV221" s="59"/>
      <c r="CW221" s="59"/>
      <c r="CX221" s="59"/>
      <c r="CY221" s="59"/>
      <c r="CZ221" s="59"/>
      <c r="DA221" s="59"/>
      <c r="DB221" s="59"/>
      <c r="DC221" s="59"/>
      <c r="DD221" s="59"/>
      <c r="DE221" s="59"/>
      <c r="DF221" s="59"/>
      <c r="DG221" s="59"/>
      <c r="DH221" s="59"/>
      <c r="DI221" s="59"/>
      <c r="DJ221" s="59"/>
      <c r="DK221" s="59"/>
      <c r="DL221" s="59"/>
      <c r="DM221" s="59"/>
      <c r="DN221" s="59"/>
      <c r="DO221" s="59"/>
      <c r="DP221" s="59"/>
      <c r="DQ221" s="59"/>
      <c r="DR221" s="59"/>
      <c r="DS221" s="59"/>
      <c r="DT221" s="59"/>
      <c r="DU221" s="59"/>
      <c r="DV221" s="59"/>
      <c r="DW221" s="59"/>
      <c r="DX221" s="59"/>
      <c r="DY221" s="59"/>
      <c r="DZ221" s="59"/>
      <c r="EA221" s="59"/>
      <c r="EB221" s="59"/>
      <c r="EC221" s="59"/>
      <c r="ED221" s="59"/>
      <c r="EE221" s="59"/>
      <c r="EF221" s="59"/>
      <c r="EG221" s="59"/>
      <c r="EH221" s="59"/>
      <c r="EI221" s="59"/>
      <c r="EJ221" s="59"/>
      <c r="EK221" s="59"/>
      <c r="EL221" s="59"/>
      <c r="EM221" s="59"/>
      <c r="EN221" s="59"/>
      <c r="EO221" s="59"/>
      <c r="EP221" s="59"/>
      <c r="EQ221" s="59"/>
      <c r="ER221" s="59"/>
      <c r="ES221" s="59"/>
      <c r="ET221" s="59"/>
      <c r="EU221" s="59"/>
      <c r="EV221" s="59"/>
      <c r="EW221" s="59"/>
      <c r="EX221" s="59"/>
      <c r="EY221" s="59"/>
      <c r="EZ221" s="59"/>
      <c r="FA221" s="59"/>
      <c r="FB221" s="59"/>
      <c r="FC221" s="59"/>
      <c r="FD221" s="59"/>
      <c r="FE221" s="59"/>
      <c r="FF221" s="59"/>
      <c r="FG221" s="59"/>
      <c r="FH221" s="59"/>
      <c r="FI221" s="59"/>
      <c r="FJ221" s="59"/>
      <c r="FK221" s="59"/>
      <c r="FL221" s="59"/>
      <c r="FM221" s="59"/>
      <c r="FN221" s="59"/>
      <c r="FO221" s="59"/>
      <c r="FP221" s="59"/>
      <c r="FQ221" s="59"/>
      <c r="FR221" s="59"/>
      <c r="FS221" s="59"/>
      <c r="FT221" s="59"/>
      <c r="FU221" s="59"/>
      <c r="FV221" s="59"/>
      <c r="FW221" s="59"/>
      <c r="FX221" s="59"/>
      <c r="FY221" s="59"/>
      <c r="FZ221" s="59"/>
      <c r="GA221" s="59"/>
      <c r="GB221" s="59"/>
      <c r="GC221" s="59"/>
      <c r="GD221" s="59"/>
      <c r="GE221" s="59"/>
      <c r="GF221" s="59"/>
      <c r="GG221" s="59"/>
      <c r="GH221" s="59"/>
      <c r="GI221" s="59"/>
      <c r="GJ221" s="59"/>
      <c r="GK221" s="59"/>
      <c r="GL221" s="59"/>
      <c r="GM221" s="59"/>
      <c r="GN221" s="59"/>
      <c r="GO221" s="59"/>
      <c r="GP221" s="59"/>
      <c r="GQ221" s="59"/>
      <c r="GR221" s="59"/>
      <c r="GS221" s="59"/>
      <c r="GT221" s="59"/>
      <c r="GU221" s="59"/>
      <c r="GV221" s="59"/>
      <c r="GW221" s="59"/>
      <c r="GX221" s="59"/>
      <c r="GY221" s="59"/>
      <c r="GZ221" s="59"/>
      <c r="HA221" s="59"/>
      <c r="HB221" s="59"/>
      <c r="HC221" s="59"/>
      <c r="HD221" s="59"/>
      <c r="HE221" s="59"/>
      <c r="HF221" s="59"/>
      <c r="HG221" s="59"/>
      <c r="HH221" s="59"/>
      <c r="HI221" s="59"/>
      <c r="HJ221" s="59"/>
      <c r="HK221" s="59"/>
      <c r="HL221" s="59"/>
      <c r="HM221" s="59"/>
      <c r="HN221" s="59"/>
      <c r="HO221" s="59"/>
      <c r="HP221" s="59"/>
      <c r="HQ221" s="59"/>
      <c r="HR221" s="59"/>
      <c r="HS221" s="59"/>
      <c r="HT221" s="59"/>
      <c r="HU221" s="59"/>
      <c r="HV221" s="59"/>
      <c r="HW221" s="59"/>
      <c r="HX221" s="59"/>
      <c r="HY221" s="59"/>
      <c r="HZ221" s="59"/>
      <c r="IA221" s="59"/>
      <c r="IB221" s="59"/>
      <c r="IC221" s="59"/>
      <c r="ID221" s="59"/>
      <c r="IE221" s="59"/>
      <c r="IF221" s="59"/>
      <c r="IG221" s="59"/>
      <c r="IH221" s="59"/>
      <c r="II221" s="59"/>
      <c r="IJ221" s="59"/>
      <c r="IK221" s="59"/>
      <c r="IL221" s="59"/>
      <c r="IM221" s="59"/>
      <c r="IN221" s="59"/>
      <c r="IO221" s="59"/>
      <c r="IP221" s="59"/>
    </row>
    <row r="222" spans="1:13" ht="12.75">
      <c r="A222" s="2" t="s">
        <v>175</v>
      </c>
      <c r="B222" s="37">
        <v>0</v>
      </c>
      <c r="D222" s="37">
        <v>0</v>
      </c>
      <c r="F222" s="45">
        <v>0</v>
      </c>
      <c r="G222" s="16"/>
      <c r="H222" s="32">
        <v>0</v>
      </c>
      <c r="I222" s="10"/>
      <c r="J222" s="32">
        <v>4</v>
      </c>
      <c r="L222" s="48">
        <v>2.25</v>
      </c>
      <c r="M222" s="22"/>
    </row>
    <row r="223" spans="1:13" ht="12.75">
      <c r="A223" s="2" t="s">
        <v>174</v>
      </c>
      <c r="B223" s="37">
        <v>216</v>
      </c>
      <c r="D223" s="37">
        <v>1</v>
      </c>
      <c r="F223" s="45">
        <v>216.25</v>
      </c>
      <c r="G223" s="16"/>
      <c r="H223" s="32">
        <v>0</v>
      </c>
      <c r="I223" s="10"/>
      <c r="J223" s="32">
        <v>0</v>
      </c>
      <c r="L223" s="48">
        <v>0</v>
      </c>
      <c r="M223" s="22"/>
    </row>
    <row r="224" spans="1:13" ht="12.75">
      <c r="A224" s="2" t="s">
        <v>209</v>
      </c>
      <c r="B224" s="37">
        <v>0</v>
      </c>
      <c r="D224" s="37">
        <v>0</v>
      </c>
      <c r="F224" s="45">
        <v>0</v>
      </c>
      <c r="G224" s="16"/>
      <c r="H224" s="32">
        <v>22</v>
      </c>
      <c r="I224" s="10"/>
      <c r="J224" s="32">
        <v>53</v>
      </c>
      <c r="L224" s="48">
        <v>56.5</v>
      </c>
      <c r="M224" s="22"/>
    </row>
    <row r="225" spans="1:250" ht="12.75">
      <c r="A225" s="2" t="s">
        <v>210</v>
      </c>
      <c r="B225" s="37">
        <v>0</v>
      </c>
      <c r="C225" s="39"/>
      <c r="D225" s="37">
        <v>0</v>
      </c>
      <c r="E225" s="21"/>
      <c r="F225" s="45">
        <v>0</v>
      </c>
      <c r="G225" s="16"/>
      <c r="H225" s="32">
        <v>20</v>
      </c>
      <c r="I225" s="33"/>
      <c r="J225" s="32">
        <v>38</v>
      </c>
      <c r="K225" s="21"/>
      <c r="L225" s="48">
        <v>45.5</v>
      </c>
      <c r="M225" s="27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59"/>
      <c r="BQ225" s="59"/>
      <c r="BR225" s="59"/>
      <c r="BS225" s="59"/>
      <c r="BT225" s="59"/>
      <c r="BU225" s="59"/>
      <c r="BV225" s="59"/>
      <c r="BW225" s="59"/>
      <c r="BX225" s="59"/>
      <c r="BY225" s="59"/>
      <c r="BZ225" s="59"/>
      <c r="CA225" s="59"/>
      <c r="CB225" s="59"/>
      <c r="CC225" s="59"/>
      <c r="CD225" s="59"/>
      <c r="CE225" s="59"/>
      <c r="CF225" s="59"/>
      <c r="CG225" s="59"/>
      <c r="CH225" s="59"/>
      <c r="CI225" s="59"/>
      <c r="CJ225" s="59"/>
      <c r="CK225" s="59"/>
      <c r="CL225" s="59"/>
      <c r="CM225" s="59"/>
      <c r="CN225" s="59"/>
      <c r="CO225" s="59"/>
      <c r="CP225" s="59"/>
      <c r="CQ225" s="59"/>
      <c r="CR225" s="59"/>
      <c r="CS225" s="59"/>
      <c r="CT225" s="59"/>
      <c r="CU225" s="59"/>
      <c r="CV225" s="59"/>
      <c r="CW225" s="59"/>
      <c r="CX225" s="59"/>
      <c r="CY225" s="59"/>
      <c r="CZ225" s="59"/>
      <c r="DA225" s="59"/>
      <c r="DB225" s="59"/>
      <c r="DC225" s="59"/>
      <c r="DD225" s="59"/>
      <c r="DE225" s="59"/>
      <c r="DF225" s="59"/>
      <c r="DG225" s="59"/>
      <c r="DH225" s="59"/>
      <c r="DI225" s="59"/>
      <c r="DJ225" s="59"/>
      <c r="DK225" s="59"/>
      <c r="DL225" s="59"/>
      <c r="DM225" s="59"/>
      <c r="DN225" s="59"/>
      <c r="DO225" s="59"/>
      <c r="DP225" s="59"/>
      <c r="DQ225" s="59"/>
      <c r="DR225" s="59"/>
      <c r="DS225" s="59"/>
      <c r="DT225" s="59"/>
      <c r="DU225" s="59"/>
      <c r="DV225" s="59"/>
      <c r="DW225" s="59"/>
      <c r="DX225" s="59"/>
      <c r="DY225" s="59"/>
      <c r="DZ225" s="59"/>
      <c r="EA225" s="59"/>
      <c r="EB225" s="59"/>
      <c r="EC225" s="59"/>
      <c r="ED225" s="59"/>
      <c r="EE225" s="59"/>
      <c r="EF225" s="59"/>
      <c r="EG225" s="59"/>
      <c r="EH225" s="59"/>
      <c r="EI225" s="59"/>
      <c r="EJ225" s="59"/>
      <c r="EK225" s="59"/>
      <c r="EL225" s="59"/>
      <c r="EM225" s="59"/>
      <c r="EN225" s="59"/>
      <c r="EO225" s="59"/>
      <c r="EP225" s="59"/>
      <c r="EQ225" s="59"/>
      <c r="ER225" s="59"/>
      <c r="ES225" s="59"/>
      <c r="ET225" s="59"/>
      <c r="EU225" s="59"/>
      <c r="EV225" s="59"/>
      <c r="EW225" s="59"/>
      <c r="EX225" s="59"/>
      <c r="EY225" s="59"/>
      <c r="EZ225" s="59"/>
      <c r="FA225" s="59"/>
      <c r="FB225" s="59"/>
      <c r="FC225" s="59"/>
      <c r="FD225" s="59"/>
      <c r="FE225" s="59"/>
      <c r="FF225" s="59"/>
      <c r="FG225" s="59"/>
      <c r="FH225" s="59"/>
      <c r="FI225" s="59"/>
      <c r="FJ225" s="59"/>
      <c r="FK225" s="59"/>
      <c r="FL225" s="59"/>
      <c r="FM225" s="59"/>
      <c r="FN225" s="59"/>
      <c r="FO225" s="59"/>
      <c r="FP225" s="59"/>
      <c r="FQ225" s="59"/>
      <c r="FR225" s="59"/>
      <c r="FS225" s="59"/>
      <c r="FT225" s="59"/>
      <c r="FU225" s="59"/>
      <c r="FV225" s="59"/>
      <c r="FW225" s="59"/>
      <c r="FX225" s="59"/>
      <c r="FY225" s="59"/>
      <c r="FZ225" s="59"/>
      <c r="GA225" s="59"/>
      <c r="GB225" s="59"/>
      <c r="GC225" s="59"/>
      <c r="GD225" s="59"/>
      <c r="GE225" s="59"/>
      <c r="GF225" s="59"/>
      <c r="GG225" s="59"/>
      <c r="GH225" s="59"/>
      <c r="GI225" s="59"/>
      <c r="GJ225" s="59"/>
      <c r="GK225" s="59"/>
      <c r="GL225" s="59"/>
      <c r="GM225" s="59"/>
      <c r="GN225" s="59"/>
      <c r="GO225" s="59"/>
      <c r="GP225" s="59"/>
      <c r="GQ225" s="59"/>
      <c r="GR225" s="59"/>
      <c r="GS225" s="59"/>
      <c r="GT225" s="59"/>
      <c r="GU225" s="59"/>
      <c r="GV225" s="59"/>
      <c r="GW225" s="59"/>
      <c r="GX225" s="59"/>
      <c r="GY225" s="59"/>
      <c r="GZ225" s="59"/>
      <c r="HA225" s="59"/>
      <c r="HB225" s="59"/>
      <c r="HC225" s="59"/>
      <c r="HD225" s="59"/>
      <c r="HE225" s="59"/>
      <c r="HF225" s="59"/>
      <c r="HG225" s="59"/>
      <c r="HH225" s="59"/>
      <c r="HI225" s="59"/>
      <c r="HJ225" s="59"/>
      <c r="HK225" s="59"/>
      <c r="HL225" s="59"/>
      <c r="HM225" s="59"/>
      <c r="HN225" s="59"/>
      <c r="HO225" s="59"/>
      <c r="HP225" s="59"/>
      <c r="HQ225" s="59"/>
      <c r="HR225" s="59"/>
      <c r="HS225" s="59"/>
      <c r="HT225" s="59"/>
      <c r="HU225" s="59"/>
      <c r="HV225" s="59"/>
      <c r="HW225" s="59"/>
      <c r="HX225" s="59"/>
      <c r="HY225" s="59"/>
      <c r="HZ225" s="59"/>
      <c r="IA225" s="59"/>
      <c r="IB225" s="59"/>
      <c r="IC225" s="59"/>
      <c r="ID225" s="59"/>
      <c r="IE225" s="59"/>
      <c r="IF225" s="59"/>
      <c r="IG225" s="59"/>
      <c r="IH225" s="59"/>
      <c r="II225" s="59"/>
      <c r="IJ225" s="59"/>
      <c r="IK225" s="59"/>
      <c r="IL225" s="59"/>
      <c r="IM225" s="59"/>
      <c r="IN225" s="59"/>
      <c r="IO225" s="59"/>
      <c r="IP225" s="59"/>
    </row>
    <row r="226" spans="1:250" ht="12.75">
      <c r="A226" s="2" t="s">
        <v>215</v>
      </c>
      <c r="B226" s="37">
        <v>0</v>
      </c>
      <c r="C226" s="39"/>
      <c r="D226" s="37">
        <v>0</v>
      </c>
      <c r="E226" s="21"/>
      <c r="F226" s="45">
        <v>0</v>
      </c>
      <c r="G226" s="16"/>
      <c r="H226" s="32">
        <v>0</v>
      </c>
      <c r="I226" s="33"/>
      <c r="J226" s="32">
        <v>2</v>
      </c>
      <c r="K226" s="21"/>
      <c r="L226" s="48">
        <v>1</v>
      </c>
      <c r="M226" s="27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59"/>
      <c r="BQ226" s="59"/>
      <c r="BR226" s="59"/>
      <c r="BS226" s="59"/>
      <c r="BT226" s="59"/>
      <c r="BU226" s="59"/>
      <c r="BV226" s="59"/>
      <c r="BW226" s="59"/>
      <c r="BX226" s="59"/>
      <c r="BY226" s="59"/>
      <c r="BZ226" s="59"/>
      <c r="CA226" s="59"/>
      <c r="CB226" s="59"/>
      <c r="CC226" s="59"/>
      <c r="CD226" s="59"/>
      <c r="CE226" s="59"/>
      <c r="CF226" s="59"/>
      <c r="CG226" s="59"/>
      <c r="CH226" s="59"/>
      <c r="CI226" s="59"/>
      <c r="CJ226" s="59"/>
      <c r="CK226" s="59"/>
      <c r="CL226" s="59"/>
      <c r="CM226" s="59"/>
      <c r="CN226" s="59"/>
      <c r="CO226" s="59"/>
      <c r="CP226" s="59"/>
      <c r="CQ226" s="59"/>
      <c r="CR226" s="59"/>
      <c r="CS226" s="59"/>
      <c r="CT226" s="59"/>
      <c r="CU226" s="59"/>
      <c r="CV226" s="59"/>
      <c r="CW226" s="59"/>
      <c r="CX226" s="59"/>
      <c r="CY226" s="59"/>
      <c r="CZ226" s="59"/>
      <c r="DA226" s="59"/>
      <c r="DB226" s="59"/>
      <c r="DC226" s="59"/>
      <c r="DD226" s="59"/>
      <c r="DE226" s="59"/>
      <c r="DF226" s="59"/>
      <c r="DG226" s="59"/>
      <c r="DH226" s="59"/>
      <c r="DI226" s="59"/>
      <c r="DJ226" s="59"/>
      <c r="DK226" s="59"/>
      <c r="DL226" s="59"/>
      <c r="DM226" s="59"/>
      <c r="DN226" s="59"/>
      <c r="DO226" s="59"/>
      <c r="DP226" s="59"/>
      <c r="DQ226" s="59"/>
      <c r="DR226" s="59"/>
      <c r="DS226" s="59"/>
      <c r="DT226" s="59"/>
      <c r="DU226" s="59"/>
      <c r="DV226" s="59"/>
      <c r="DW226" s="59"/>
      <c r="DX226" s="59"/>
      <c r="DY226" s="59"/>
      <c r="DZ226" s="59"/>
      <c r="EA226" s="59"/>
      <c r="EB226" s="59"/>
      <c r="EC226" s="59"/>
      <c r="ED226" s="59"/>
      <c r="EE226" s="59"/>
      <c r="EF226" s="59"/>
      <c r="EG226" s="59"/>
      <c r="EH226" s="59"/>
      <c r="EI226" s="59"/>
      <c r="EJ226" s="59"/>
      <c r="EK226" s="59"/>
      <c r="EL226" s="59"/>
      <c r="EM226" s="59"/>
      <c r="EN226" s="59"/>
      <c r="EO226" s="59"/>
      <c r="EP226" s="59"/>
      <c r="EQ226" s="59"/>
      <c r="ER226" s="59"/>
      <c r="ES226" s="59"/>
      <c r="ET226" s="59"/>
      <c r="EU226" s="59"/>
      <c r="EV226" s="59"/>
      <c r="EW226" s="59"/>
      <c r="EX226" s="59"/>
      <c r="EY226" s="59"/>
      <c r="EZ226" s="59"/>
      <c r="FA226" s="59"/>
      <c r="FB226" s="59"/>
      <c r="FC226" s="59"/>
      <c r="FD226" s="59"/>
      <c r="FE226" s="59"/>
      <c r="FF226" s="59"/>
      <c r="FG226" s="59"/>
      <c r="FH226" s="59"/>
      <c r="FI226" s="59"/>
      <c r="FJ226" s="59"/>
      <c r="FK226" s="59"/>
      <c r="FL226" s="59"/>
      <c r="FM226" s="59"/>
      <c r="FN226" s="59"/>
      <c r="FO226" s="59"/>
      <c r="FP226" s="59"/>
      <c r="FQ226" s="59"/>
      <c r="FR226" s="59"/>
      <c r="FS226" s="59"/>
      <c r="FT226" s="59"/>
      <c r="FU226" s="59"/>
      <c r="FV226" s="59"/>
      <c r="FW226" s="59"/>
      <c r="FX226" s="59"/>
      <c r="FY226" s="59"/>
      <c r="FZ226" s="59"/>
      <c r="GA226" s="59"/>
      <c r="GB226" s="59"/>
      <c r="GC226" s="59"/>
      <c r="GD226" s="59"/>
      <c r="GE226" s="59"/>
      <c r="GF226" s="59"/>
      <c r="GG226" s="59"/>
      <c r="GH226" s="59"/>
      <c r="GI226" s="59"/>
      <c r="GJ226" s="59"/>
      <c r="GK226" s="59"/>
      <c r="GL226" s="59"/>
      <c r="GM226" s="59"/>
      <c r="GN226" s="59"/>
      <c r="GO226" s="59"/>
      <c r="GP226" s="59"/>
      <c r="GQ226" s="59"/>
      <c r="GR226" s="59"/>
      <c r="GS226" s="59"/>
      <c r="GT226" s="59"/>
      <c r="GU226" s="59"/>
      <c r="GV226" s="59"/>
      <c r="GW226" s="59"/>
      <c r="GX226" s="59"/>
      <c r="GY226" s="59"/>
      <c r="GZ226" s="59"/>
      <c r="HA226" s="59"/>
      <c r="HB226" s="59"/>
      <c r="HC226" s="59"/>
      <c r="HD226" s="59"/>
      <c r="HE226" s="59"/>
      <c r="HF226" s="59"/>
      <c r="HG226" s="59"/>
      <c r="HH226" s="59"/>
      <c r="HI226" s="59"/>
      <c r="HJ226" s="59"/>
      <c r="HK226" s="59"/>
      <c r="HL226" s="59"/>
      <c r="HM226" s="59"/>
      <c r="HN226" s="59"/>
      <c r="HO226" s="59"/>
      <c r="HP226" s="59"/>
      <c r="HQ226" s="59"/>
      <c r="HR226" s="59"/>
      <c r="HS226" s="59"/>
      <c r="HT226" s="59"/>
      <c r="HU226" s="59"/>
      <c r="HV226" s="59"/>
      <c r="HW226" s="59"/>
      <c r="HX226" s="59"/>
      <c r="HY226" s="59"/>
      <c r="HZ226" s="59"/>
      <c r="IA226" s="59"/>
      <c r="IB226" s="59"/>
      <c r="IC226" s="59"/>
      <c r="ID226" s="59"/>
      <c r="IE226" s="59"/>
      <c r="IF226" s="59"/>
      <c r="IG226" s="59"/>
      <c r="IH226" s="59"/>
      <c r="II226" s="59"/>
      <c r="IJ226" s="59"/>
      <c r="IK226" s="59"/>
      <c r="IL226" s="59"/>
      <c r="IM226" s="59"/>
      <c r="IN226" s="59"/>
      <c r="IO226" s="59"/>
      <c r="IP226" s="59"/>
    </row>
    <row r="227" spans="1:250" ht="12.75">
      <c r="A227" s="2" t="s">
        <v>217</v>
      </c>
      <c r="B227" s="37">
        <v>0</v>
      </c>
      <c r="C227" s="39"/>
      <c r="D227" s="37">
        <v>0</v>
      </c>
      <c r="E227" s="21"/>
      <c r="F227" s="45">
        <v>0</v>
      </c>
      <c r="G227" s="21"/>
      <c r="H227" s="69">
        <v>0</v>
      </c>
      <c r="I227" s="69"/>
      <c r="J227" s="69">
        <v>1</v>
      </c>
      <c r="K227" s="21"/>
      <c r="L227" s="70">
        <v>0.5</v>
      </c>
      <c r="M227" s="27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59"/>
      <c r="BQ227" s="59"/>
      <c r="BR227" s="59"/>
      <c r="BS227" s="59"/>
      <c r="BT227" s="59"/>
      <c r="BU227" s="59"/>
      <c r="BV227" s="59"/>
      <c r="BW227" s="59"/>
      <c r="BX227" s="59"/>
      <c r="BY227" s="59"/>
      <c r="BZ227" s="59"/>
      <c r="CA227" s="59"/>
      <c r="CB227" s="59"/>
      <c r="CC227" s="59"/>
      <c r="CD227" s="59"/>
      <c r="CE227" s="59"/>
      <c r="CF227" s="59"/>
      <c r="CG227" s="59"/>
      <c r="CH227" s="59"/>
      <c r="CI227" s="59"/>
      <c r="CJ227" s="59"/>
      <c r="CK227" s="59"/>
      <c r="CL227" s="59"/>
      <c r="CM227" s="59"/>
      <c r="CN227" s="59"/>
      <c r="CO227" s="59"/>
      <c r="CP227" s="59"/>
      <c r="CQ227" s="59"/>
      <c r="CR227" s="59"/>
      <c r="CS227" s="59"/>
      <c r="CT227" s="59"/>
      <c r="CU227" s="59"/>
      <c r="CV227" s="59"/>
      <c r="CW227" s="59"/>
      <c r="CX227" s="59"/>
      <c r="CY227" s="59"/>
      <c r="CZ227" s="59"/>
      <c r="DA227" s="59"/>
      <c r="DB227" s="59"/>
      <c r="DC227" s="59"/>
      <c r="DD227" s="59"/>
      <c r="DE227" s="59"/>
      <c r="DF227" s="59"/>
      <c r="DG227" s="59"/>
      <c r="DH227" s="59"/>
      <c r="DI227" s="59"/>
      <c r="DJ227" s="59"/>
      <c r="DK227" s="59"/>
      <c r="DL227" s="59"/>
      <c r="DM227" s="59"/>
      <c r="DN227" s="59"/>
      <c r="DO227" s="59"/>
      <c r="DP227" s="59"/>
      <c r="DQ227" s="59"/>
      <c r="DR227" s="59"/>
      <c r="DS227" s="59"/>
      <c r="DT227" s="59"/>
      <c r="DU227" s="59"/>
      <c r="DV227" s="59"/>
      <c r="DW227" s="59"/>
      <c r="DX227" s="59"/>
      <c r="DY227" s="59"/>
      <c r="DZ227" s="59"/>
      <c r="EA227" s="59"/>
      <c r="EB227" s="59"/>
      <c r="EC227" s="59"/>
      <c r="ED227" s="59"/>
      <c r="EE227" s="59"/>
      <c r="EF227" s="59"/>
      <c r="EG227" s="59"/>
      <c r="EH227" s="59"/>
      <c r="EI227" s="59"/>
      <c r="EJ227" s="59"/>
      <c r="EK227" s="59"/>
      <c r="EL227" s="59"/>
      <c r="EM227" s="59"/>
      <c r="EN227" s="59"/>
      <c r="EO227" s="59"/>
      <c r="EP227" s="59"/>
      <c r="EQ227" s="59"/>
      <c r="ER227" s="59"/>
      <c r="ES227" s="59"/>
      <c r="ET227" s="59"/>
      <c r="EU227" s="59"/>
      <c r="EV227" s="59"/>
      <c r="EW227" s="59"/>
      <c r="EX227" s="59"/>
      <c r="EY227" s="59"/>
      <c r="EZ227" s="59"/>
      <c r="FA227" s="59"/>
      <c r="FB227" s="59"/>
      <c r="FC227" s="59"/>
      <c r="FD227" s="59"/>
      <c r="FE227" s="59"/>
      <c r="FF227" s="59"/>
      <c r="FG227" s="59"/>
      <c r="FH227" s="59"/>
      <c r="FI227" s="59"/>
      <c r="FJ227" s="59"/>
      <c r="FK227" s="59"/>
      <c r="FL227" s="59"/>
      <c r="FM227" s="59"/>
      <c r="FN227" s="59"/>
      <c r="FO227" s="59"/>
      <c r="FP227" s="59"/>
      <c r="FQ227" s="59"/>
      <c r="FR227" s="59"/>
      <c r="FS227" s="59"/>
      <c r="FT227" s="59"/>
      <c r="FU227" s="59"/>
      <c r="FV227" s="59"/>
      <c r="FW227" s="59"/>
      <c r="FX227" s="59"/>
      <c r="FY227" s="59"/>
      <c r="FZ227" s="59"/>
      <c r="GA227" s="59"/>
      <c r="GB227" s="59"/>
      <c r="GC227" s="59"/>
      <c r="GD227" s="59"/>
      <c r="GE227" s="59"/>
      <c r="GF227" s="59"/>
      <c r="GG227" s="59"/>
      <c r="GH227" s="59"/>
      <c r="GI227" s="59"/>
      <c r="GJ227" s="59"/>
      <c r="GK227" s="59"/>
      <c r="GL227" s="59"/>
      <c r="GM227" s="59"/>
      <c r="GN227" s="59"/>
      <c r="GO227" s="59"/>
      <c r="GP227" s="59"/>
      <c r="GQ227" s="59"/>
      <c r="GR227" s="59"/>
      <c r="GS227" s="59"/>
      <c r="GT227" s="59"/>
      <c r="GU227" s="59"/>
      <c r="GV227" s="59"/>
      <c r="GW227" s="59"/>
      <c r="GX227" s="59"/>
      <c r="GY227" s="59"/>
      <c r="GZ227" s="59"/>
      <c r="HA227" s="59"/>
      <c r="HB227" s="59"/>
      <c r="HC227" s="59"/>
      <c r="HD227" s="59"/>
      <c r="HE227" s="59"/>
      <c r="HF227" s="59"/>
      <c r="HG227" s="59"/>
      <c r="HH227" s="59"/>
      <c r="HI227" s="59"/>
      <c r="HJ227" s="59"/>
      <c r="HK227" s="59"/>
      <c r="HL227" s="59"/>
      <c r="HM227" s="59"/>
      <c r="HN227" s="59"/>
      <c r="HO227" s="59"/>
      <c r="HP227" s="59"/>
      <c r="HQ227" s="59"/>
      <c r="HR227" s="59"/>
      <c r="HS227" s="59"/>
      <c r="HT227" s="59"/>
      <c r="HU227" s="59"/>
      <c r="HV227" s="59"/>
      <c r="HW227" s="59"/>
      <c r="HX227" s="59"/>
      <c r="HY227" s="59"/>
      <c r="HZ227" s="59"/>
      <c r="IA227" s="59"/>
      <c r="IB227" s="59"/>
      <c r="IC227" s="59"/>
      <c r="ID227" s="59"/>
      <c r="IE227" s="59"/>
      <c r="IF227" s="59"/>
      <c r="IG227" s="59"/>
      <c r="IH227" s="59"/>
      <c r="II227" s="59"/>
      <c r="IJ227" s="59"/>
      <c r="IK227" s="59"/>
      <c r="IL227" s="59"/>
      <c r="IM227" s="59"/>
      <c r="IN227" s="59"/>
      <c r="IO227" s="59"/>
      <c r="IP227" s="59"/>
    </row>
    <row r="228" spans="1:13" ht="12.75">
      <c r="A228" s="2" t="s">
        <v>216</v>
      </c>
      <c r="B228" s="37">
        <v>6</v>
      </c>
      <c r="D228" s="37">
        <v>118</v>
      </c>
      <c r="F228" s="45">
        <v>77.5</v>
      </c>
      <c r="G228" s="16"/>
      <c r="H228" s="32">
        <v>0</v>
      </c>
      <c r="I228" s="10"/>
      <c r="J228" s="32">
        <v>0</v>
      </c>
      <c r="L228" s="48">
        <v>0</v>
      </c>
      <c r="M228" s="22"/>
    </row>
    <row r="229" spans="1:250" ht="12.75">
      <c r="A229" s="2" t="s">
        <v>218</v>
      </c>
      <c r="B229" s="37">
        <v>0</v>
      </c>
      <c r="C229" s="39"/>
      <c r="D229" s="37">
        <v>0</v>
      </c>
      <c r="E229" s="21"/>
      <c r="F229" s="45">
        <v>0</v>
      </c>
      <c r="G229" s="21"/>
      <c r="H229" s="69">
        <v>1</v>
      </c>
      <c r="I229" s="69"/>
      <c r="J229" s="69">
        <v>4</v>
      </c>
      <c r="K229" s="21"/>
      <c r="L229" s="70">
        <v>3.25</v>
      </c>
      <c r="M229" s="27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59"/>
      <c r="BQ229" s="59"/>
      <c r="BR229" s="59"/>
      <c r="BS229" s="59"/>
      <c r="BT229" s="59"/>
      <c r="BU229" s="59"/>
      <c r="BV229" s="59"/>
      <c r="BW229" s="59"/>
      <c r="BX229" s="59"/>
      <c r="BY229" s="59"/>
      <c r="BZ229" s="59"/>
      <c r="CA229" s="59"/>
      <c r="CB229" s="59"/>
      <c r="CC229" s="59"/>
      <c r="CD229" s="59"/>
      <c r="CE229" s="59"/>
      <c r="CF229" s="59"/>
      <c r="CG229" s="59"/>
      <c r="CH229" s="59"/>
      <c r="CI229" s="59"/>
      <c r="CJ229" s="59"/>
      <c r="CK229" s="59"/>
      <c r="CL229" s="59"/>
      <c r="CM229" s="59"/>
      <c r="CN229" s="59"/>
      <c r="CO229" s="59"/>
      <c r="CP229" s="59"/>
      <c r="CQ229" s="59"/>
      <c r="CR229" s="59"/>
      <c r="CS229" s="59"/>
      <c r="CT229" s="59"/>
      <c r="CU229" s="59"/>
      <c r="CV229" s="59"/>
      <c r="CW229" s="59"/>
      <c r="CX229" s="59"/>
      <c r="CY229" s="59"/>
      <c r="CZ229" s="59"/>
      <c r="DA229" s="59"/>
      <c r="DB229" s="59"/>
      <c r="DC229" s="59"/>
      <c r="DD229" s="59"/>
      <c r="DE229" s="59"/>
      <c r="DF229" s="59"/>
      <c r="DG229" s="59"/>
      <c r="DH229" s="59"/>
      <c r="DI229" s="59"/>
      <c r="DJ229" s="59"/>
      <c r="DK229" s="59"/>
      <c r="DL229" s="59"/>
      <c r="DM229" s="59"/>
      <c r="DN229" s="59"/>
      <c r="DO229" s="59"/>
      <c r="DP229" s="59"/>
      <c r="DQ229" s="59"/>
      <c r="DR229" s="59"/>
      <c r="DS229" s="59"/>
      <c r="DT229" s="59"/>
      <c r="DU229" s="59"/>
      <c r="DV229" s="59"/>
      <c r="DW229" s="59"/>
      <c r="DX229" s="59"/>
      <c r="DY229" s="59"/>
      <c r="DZ229" s="59"/>
      <c r="EA229" s="59"/>
      <c r="EB229" s="59"/>
      <c r="EC229" s="59"/>
      <c r="ED229" s="59"/>
      <c r="EE229" s="59"/>
      <c r="EF229" s="59"/>
      <c r="EG229" s="59"/>
      <c r="EH229" s="59"/>
      <c r="EI229" s="59"/>
      <c r="EJ229" s="59"/>
      <c r="EK229" s="59"/>
      <c r="EL229" s="59"/>
      <c r="EM229" s="59"/>
      <c r="EN229" s="59"/>
      <c r="EO229" s="59"/>
      <c r="EP229" s="59"/>
      <c r="EQ229" s="59"/>
      <c r="ER229" s="59"/>
      <c r="ES229" s="59"/>
      <c r="ET229" s="59"/>
      <c r="EU229" s="59"/>
      <c r="EV229" s="59"/>
      <c r="EW229" s="59"/>
      <c r="EX229" s="59"/>
      <c r="EY229" s="59"/>
      <c r="EZ229" s="59"/>
      <c r="FA229" s="59"/>
      <c r="FB229" s="59"/>
      <c r="FC229" s="59"/>
      <c r="FD229" s="59"/>
      <c r="FE229" s="59"/>
      <c r="FF229" s="59"/>
      <c r="FG229" s="59"/>
      <c r="FH229" s="59"/>
      <c r="FI229" s="59"/>
      <c r="FJ229" s="59"/>
      <c r="FK229" s="59"/>
      <c r="FL229" s="59"/>
      <c r="FM229" s="59"/>
      <c r="FN229" s="59"/>
      <c r="FO229" s="59"/>
      <c r="FP229" s="59"/>
      <c r="FQ229" s="59"/>
      <c r="FR229" s="59"/>
      <c r="FS229" s="59"/>
      <c r="FT229" s="59"/>
      <c r="FU229" s="59"/>
      <c r="FV229" s="59"/>
      <c r="FW229" s="59"/>
      <c r="FX229" s="59"/>
      <c r="FY229" s="59"/>
      <c r="FZ229" s="59"/>
      <c r="GA229" s="59"/>
      <c r="GB229" s="59"/>
      <c r="GC229" s="59"/>
      <c r="GD229" s="59"/>
      <c r="GE229" s="59"/>
      <c r="GF229" s="59"/>
      <c r="GG229" s="59"/>
      <c r="GH229" s="59"/>
      <c r="GI229" s="59"/>
      <c r="GJ229" s="59"/>
      <c r="GK229" s="59"/>
      <c r="GL229" s="59"/>
      <c r="GM229" s="59"/>
      <c r="GN229" s="59"/>
      <c r="GO229" s="59"/>
      <c r="GP229" s="59"/>
      <c r="GQ229" s="59"/>
      <c r="GR229" s="59"/>
      <c r="GS229" s="59"/>
      <c r="GT229" s="59"/>
      <c r="GU229" s="59"/>
      <c r="GV229" s="59"/>
      <c r="GW229" s="59"/>
      <c r="GX229" s="59"/>
      <c r="GY229" s="59"/>
      <c r="GZ229" s="59"/>
      <c r="HA229" s="59"/>
      <c r="HB229" s="59"/>
      <c r="HC229" s="59"/>
      <c r="HD229" s="59"/>
      <c r="HE229" s="59"/>
      <c r="HF229" s="59"/>
      <c r="HG229" s="59"/>
      <c r="HH229" s="59"/>
      <c r="HI229" s="59"/>
      <c r="HJ229" s="59"/>
      <c r="HK229" s="59"/>
      <c r="HL229" s="59"/>
      <c r="HM229" s="59"/>
      <c r="HN229" s="59"/>
      <c r="HO229" s="59"/>
      <c r="HP229" s="59"/>
      <c r="HQ229" s="59"/>
      <c r="HR229" s="59"/>
      <c r="HS229" s="59"/>
      <c r="HT229" s="59"/>
      <c r="HU229" s="59"/>
      <c r="HV229" s="59"/>
      <c r="HW229" s="59"/>
      <c r="HX229" s="59"/>
      <c r="HY229" s="59"/>
      <c r="HZ229" s="59"/>
      <c r="IA229" s="59"/>
      <c r="IB229" s="59"/>
      <c r="IC229" s="59"/>
      <c r="ID229" s="59"/>
      <c r="IE229" s="59"/>
      <c r="IF229" s="59"/>
      <c r="IG229" s="59"/>
      <c r="IH229" s="59"/>
      <c r="II229" s="59"/>
      <c r="IJ229" s="59"/>
      <c r="IK229" s="59"/>
      <c r="IL229" s="59"/>
      <c r="IM229" s="59"/>
      <c r="IN229" s="59"/>
      <c r="IO229" s="59"/>
      <c r="IP229" s="59"/>
    </row>
    <row r="230" spans="1:250" ht="12.75">
      <c r="A230" s="2" t="s">
        <v>220</v>
      </c>
      <c r="B230" s="37">
        <v>0</v>
      </c>
      <c r="C230" s="39"/>
      <c r="D230" s="37">
        <v>0</v>
      </c>
      <c r="E230" s="21"/>
      <c r="F230" s="45">
        <v>0</v>
      </c>
      <c r="G230" s="21"/>
      <c r="H230" s="69">
        <v>3</v>
      </c>
      <c r="I230" s="69"/>
      <c r="J230" s="69">
        <v>35</v>
      </c>
      <c r="K230" s="21"/>
      <c r="L230" s="70">
        <v>26.25</v>
      </c>
      <c r="M230" s="27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  <c r="BW230" s="59"/>
      <c r="BX230" s="59"/>
      <c r="BY230" s="59"/>
      <c r="BZ230" s="59"/>
      <c r="CA230" s="59"/>
      <c r="CB230" s="59"/>
      <c r="CC230" s="59"/>
      <c r="CD230" s="59"/>
      <c r="CE230" s="59"/>
      <c r="CF230" s="59"/>
      <c r="CG230" s="59"/>
      <c r="CH230" s="59"/>
      <c r="CI230" s="59"/>
      <c r="CJ230" s="59"/>
      <c r="CK230" s="59"/>
      <c r="CL230" s="59"/>
      <c r="CM230" s="59"/>
      <c r="CN230" s="59"/>
      <c r="CO230" s="59"/>
      <c r="CP230" s="59"/>
      <c r="CQ230" s="59"/>
      <c r="CR230" s="59"/>
      <c r="CS230" s="59"/>
      <c r="CT230" s="59"/>
      <c r="CU230" s="59"/>
      <c r="CV230" s="59"/>
      <c r="CW230" s="59"/>
      <c r="CX230" s="59"/>
      <c r="CY230" s="59"/>
      <c r="CZ230" s="59"/>
      <c r="DA230" s="59"/>
      <c r="DB230" s="59"/>
      <c r="DC230" s="59"/>
      <c r="DD230" s="59"/>
      <c r="DE230" s="59"/>
      <c r="DF230" s="59"/>
      <c r="DG230" s="59"/>
      <c r="DH230" s="59"/>
      <c r="DI230" s="59"/>
      <c r="DJ230" s="59"/>
      <c r="DK230" s="59"/>
      <c r="DL230" s="59"/>
      <c r="DM230" s="59"/>
      <c r="DN230" s="59"/>
      <c r="DO230" s="59"/>
      <c r="DP230" s="59"/>
      <c r="DQ230" s="59"/>
      <c r="DR230" s="59"/>
      <c r="DS230" s="59"/>
      <c r="DT230" s="59"/>
      <c r="DU230" s="59"/>
      <c r="DV230" s="59"/>
      <c r="DW230" s="59"/>
      <c r="DX230" s="59"/>
      <c r="DY230" s="59"/>
      <c r="DZ230" s="59"/>
      <c r="EA230" s="59"/>
      <c r="EB230" s="59"/>
      <c r="EC230" s="59"/>
      <c r="ED230" s="59"/>
      <c r="EE230" s="59"/>
      <c r="EF230" s="59"/>
      <c r="EG230" s="59"/>
      <c r="EH230" s="59"/>
      <c r="EI230" s="59"/>
      <c r="EJ230" s="59"/>
      <c r="EK230" s="59"/>
      <c r="EL230" s="59"/>
      <c r="EM230" s="59"/>
      <c r="EN230" s="59"/>
      <c r="EO230" s="59"/>
      <c r="EP230" s="59"/>
      <c r="EQ230" s="59"/>
      <c r="ER230" s="59"/>
      <c r="ES230" s="59"/>
      <c r="ET230" s="59"/>
      <c r="EU230" s="59"/>
      <c r="EV230" s="59"/>
      <c r="EW230" s="59"/>
      <c r="EX230" s="59"/>
      <c r="EY230" s="59"/>
      <c r="EZ230" s="59"/>
      <c r="FA230" s="59"/>
      <c r="FB230" s="59"/>
      <c r="FC230" s="59"/>
      <c r="FD230" s="59"/>
      <c r="FE230" s="59"/>
      <c r="FF230" s="59"/>
      <c r="FG230" s="59"/>
      <c r="FH230" s="59"/>
      <c r="FI230" s="59"/>
      <c r="FJ230" s="59"/>
      <c r="FK230" s="59"/>
      <c r="FL230" s="59"/>
      <c r="FM230" s="59"/>
      <c r="FN230" s="59"/>
      <c r="FO230" s="59"/>
      <c r="FP230" s="59"/>
      <c r="FQ230" s="59"/>
      <c r="FR230" s="59"/>
      <c r="FS230" s="59"/>
      <c r="FT230" s="59"/>
      <c r="FU230" s="59"/>
      <c r="FV230" s="59"/>
      <c r="FW230" s="59"/>
      <c r="FX230" s="59"/>
      <c r="FY230" s="59"/>
      <c r="FZ230" s="59"/>
      <c r="GA230" s="59"/>
      <c r="GB230" s="59"/>
      <c r="GC230" s="59"/>
      <c r="GD230" s="59"/>
      <c r="GE230" s="59"/>
      <c r="GF230" s="59"/>
      <c r="GG230" s="59"/>
      <c r="GH230" s="59"/>
      <c r="GI230" s="59"/>
      <c r="GJ230" s="59"/>
      <c r="GK230" s="59"/>
      <c r="GL230" s="59"/>
      <c r="GM230" s="59"/>
      <c r="GN230" s="59"/>
      <c r="GO230" s="59"/>
      <c r="GP230" s="59"/>
      <c r="GQ230" s="59"/>
      <c r="GR230" s="59"/>
      <c r="GS230" s="59"/>
      <c r="GT230" s="59"/>
      <c r="GU230" s="59"/>
      <c r="GV230" s="59"/>
      <c r="GW230" s="59"/>
      <c r="GX230" s="59"/>
      <c r="GY230" s="59"/>
      <c r="GZ230" s="59"/>
      <c r="HA230" s="59"/>
      <c r="HB230" s="59"/>
      <c r="HC230" s="59"/>
      <c r="HD230" s="59"/>
      <c r="HE230" s="59"/>
      <c r="HF230" s="59"/>
      <c r="HG230" s="59"/>
      <c r="HH230" s="59"/>
      <c r="HI230" s="59"/>
      <c r="HJ230" s="59"/>
      <c r="HK230" s="59"/>
      <c r="HL230" s="59"/>
      <c r="HM230" s="59"/>
      <c r="HN230" s="59"/>
      <c r="HO230" s="59"/>
      <c r="HP230" s="59"/>
      <c r="HQ230" s="59"/>
      <c r="HR230" s="59"/>
      <c r="HS230" s="59"/>
      <c r="HT230" s="59"/>
      <c r="HU230" s="59"/>
      <c r="HV230" s="59"/>
      <c r="HW230" s="59"/>
      <c r="HX230" s="59"/>
      <c r="HY230" s="59"/>
      <c r="HZ230" s="59"/>
      <c r="IA230" s="59"/>
      <c r="IB230" s="59"/>
      <c r="IC230" s="59"/>
      <c r="ID230" s="59"/>
      <c r="IE230" s="59"/>
      <c r="IF230" s="59"/>
      <c r="IG230" s="59"/>
      <c r="IH230" s="59"/>
      <c r="II230" s="59"/>
      <c r="IJ230" s="59"/>
      <c r="IK230" s="59"/>
      <c r="IL230" s="59"/>
      <c r="IM230" s="59"/>
      <c r="IN230" s="59"/>
      <c r="IO230" s="59"/>
      <c r="IP230" s="59"/>
    </row>
    <row r="231" spans="1:13" ht="12.75">
      <c r="A231" s="2" t="s">
        <v>219</v>
      </c>
      <c r="B231" s="37">
        <v>0</v>
      </c>
      <c r="D231" s="37">
        <v>0</v>
      </c>
      <c r="F231" s="45">
        <v>0</v>
      </c>
      <c r="G231" s="16"/>
      <c r="H231" s="32">
        <v>0</v>
      </c>
      <c r="I231" s="10"/>
      <c r="J231" s="32">
        <v>2</v>
      </c>
      <c r="L231" s="48">
        <v>0.75</v>
      </c>
      <c r="M231" s="22"/>
    </row>
    <row r="232" spans="1:250" ht="12.75">
      <c r="A232" s="2" t="s">
        <v>221</v>
      </c>
      <c r="B232" s="37">
        <v>0</v>
      </c>
      <c r="C232" s="39"/>
      <c r="D232" s="37">
        <v>0</v>
      </c>
      <c r="E232" s="21"/>
      <c r="F232" s="45">
        <v>0</v>
      </c>
      <c r="G232" s="16"/>
      <c r="H232" s="32">
        <v>0</v>
      </c>
      <c r="I232" s="33"/>
      <c r="J232" s="32">
        <v>1</v>
      </c>
      <c r="K232" s="21"/>
      <c r="L232" s="48">
        <v>0.75</v>
      </c>
      <c r="M232" s="27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59"/>
      <c r="BQ232" s="59"/>
      <c r="BR232" s="59"/>
      <c r="BS232" s="59"/>
      <c r="BT232" s="59"/>
      <c r="BU232" s="59"/>
      <c r="BV232" s="59"/>
      <c r="BW232" s="59"/>
      <c r="BX232" s="59"/>
      <c r="BY232" s="59"/>
      <c r="BZ232" s="59"/>
      <c r="CA232" s="59"/>
      <c r="CB232" s="59"/>
      <c r="CC232" s="59"/>
      <c r="CD232" s="59"/>
      <c r="CE232" s="59"/>
      <c r="CF232" s="59"/>
      <c r="CG232" s="59"/>
      <c r="CH232" s="59"/>
      <c r="CI232" s="59"/>
      <c r="CJ232" s="59"/>
      <c r="CK232" s="59"/>
      <c r="CL232" s="59"/>
      <c r="CM232" s="59"/>
      <c r="CN232" s="59"/>
      <c r="CO232" s="59"/>
      <c r="CP232" s="59"/>
      <c r="CQ232" s="59"/>
      <c r="CR232" s="59"/>
      <c r="CS232" s="59"/>
      <c r="CT232" s="59"/>
      <c r="CU232" s="59"/>
      <c r="CV232" s="59"/>
      <c r="CW232" s="59"/>
      <c r="CX232" s="59"/>
      <c r="CY232" s="59"/>
      <c r="CZ232" s="59"/>
      <c r="DA232" s="59"/>
      <c r="DB232" s="59"/>
      <c r="DC232" s="59"/>
      <c r="DD232" s="59"/>
      <c r="DE232" s="59"/>
      <c r="DF232" s="59"/>
      <c r="DG232" s="59"/>
      <c r="DH232" s="59"/>
      <c r="DI232" s="59"/>
      <c r="DJ232" s="59"/>
      <c r="DK232" s="59"/>
      <c r="DL232" s="59"/>
      <c r="DM232" s="59"/>
      <c r="DN232" s="59"/>
      <c r="DO232" s="59"/>
      <c r="DP232" s="59"/>
      <c r="DQ232" s="59"/>
      <c r="DR232" s="59"/>
      <c r="DS232" s="59"/>
      <c r="DT232" s="59"/>
      <c r="DU232" s="59"/>
      <c r="DV232" s="59"/>
      <c r="DW232" s="59"/>
      <c r="DX232" s="59"/>
      <c r="DY232" s="59"/>
      <c r="DZ232" s="59"/>
      <c r="EA232" s="59"/>
      <c r="EB232" s="59"/>
      <c r="EC232" s="59"/>
      <c r="ED232" s="59"/>
      <c r="EE232" s="59"/>
      <c r="EF232" s="59"/>
      <c r="EG232" s="59"/>
      <c r="EH232" s="59"/>
      <c r="EI232" s="59"/>
      <c r="EJ232" s="59"/>
      <c r="EK232" s="59"/>
      <c r="EL232" s="59"/>
      <c r="EM232" s="59"/>
      <c r="EN232" s="59"/>
      <c r="EO232" s="59"/>
      <c r="EP232" s="59"/>
      <c r="EQ232" s="59"/>
      <c r="ER232" s="59"/>
      <c r="ES232" s="59"/>
      <c r="ET232" s="59"/>
      <c r="EU232" s="59"/>
      <c r="EV232" s="59"/>
      <c r="EW232" s="59"/>
      <c r="EX232" s="59"/>
      <c r="EY232" s="59"/>
      <c r="EZ232" s="59"/>
      <c r="FA232" s="59"/>
      <c r="FB232" s="59"/>
      <c r="FC232" s="59"/>
      <c r="FD232" s="59"/>
      <c r="FE232" s="59"/>
      <c r="FF232" s="59"/>
      <c r="FG232" s="59"/>
      <c r="FH232" s="59"/>
      <c r="FI232" s="59"/>
      <c r="FJ232" s="59"/>
      <c r="FK232" s="59"/>
      <c r="FL232" s="59"/>
      <c r="FM232" s="59"/>
      <c r="FN232" s="59"/>
      <c r="FO232" s="59"/>
      <c r="FP232" s="59"/>
      <c r="FQ232" s="59"/>
      <c r="FR232" s="59"/>
      <c r="FS232" s="59"/>
      <c r="FT232" s="59"/>
      <c r="FU232" s="59"/>
      <c r="FV232" s="59"/>
      <c r="FW232" s="59"/>
      <c r="FX232" s="59"/>
      <c r="FY232" s="59"/>
      <c r="FZ232" s="59"/>
      <c r="GA232" s="59"/>
      <c r="GB232" s="59"/>
      <c r="GC232" s="59"/>
      <c r="GD232" s="59"/>
      <c r="GE232" s="59"/>
      <c r="GF232" s="59"/>
      <c r="GG232" s="59"/>
      <c r="GH232" s="59"/>
      <c r="GI232" s="59"/>
      <c r="GJ232" s="59"/>
      <c r="GK232" s="59"/>
      <c r="GL232" s="59"/>
      <c r="GM232" s="59"/>
      <c r="GN232" s="59"/>
      <c r="GO232" s="59"/>
      <c r="GP232" s="59"/>
      <c r="GQ232" s="59"/>
      <c r="GR232" s="59"/>
      <c r="GS232" s="59"/>
      <c r="GT232" s="59"/>
      <c r="GU232" s="59"/>
      <c r="GV232" s="59"/>
      <c r="GW232" s="59"/>
      <c r="GX232" s="59"/>
      <c r="GY232" s="59"/>
      <c r="GZ232" s="59"/>
      <c r="HA232" s="59"/>
      <c r="HB232" s="59"/>
      <c r="HC232" s="59"/>
      <c r="HD232" s="59"/>
      <c r="HE232" s="59"/>
      <c r="HF232" s="59"/>
      <c r="HG232" s="59"/>
      <c r="HH232" s="59"/>
      <c r="HI232" s="59"/>
      <c r="HJ232" s="59"/>
      <c r="HK232" s="59"/>
      <c r="HL232" s="59"/>
      <c r="HM232" s="59"/>
      <c r="HN232" s="59"/>
      <c r="HO232" s="59"/>
      <c r="HP232" s="59"/>
      <c r="HQ232" s="59"/>
      <c r="HR232" s="59"/>
      <c r="HS232" s="59"/>
      <c r="HT232" s="59"/>
      <c r="HU232" s="59"/>
      <c r="HV232" s="59"/>
      <c r="HW232" s="59"/>
      <c r="HX232" s="59"/>
      <c r="HY232" s="59"/>
      <c r="HZ232" s="59"/>
      <c r="IA232" s="59"/>
      <c r="IB232" s="59"/>
      <c r="IC232" s="59"/>
      <c r="ID232" s="59"/>
      <c r="IE232" s="59"/>
      <c r="IF232" s="59"/>
      <c r="IG232" s="59"/>
      <c r="IH232" s="59"/>
      <c r="II232" s="59"/>
      <c r="IJ232" s="59"/>
      <c r="IK232" s="59"/>
      <c r="IL232" s="59"/>
      <c r="IM232" s="59"/>
      <c r="IN232" s="59"/>
      <c r="IO232" s="59"/>
      <c r="IP232" s="59"/>
    </row>
    <row r="233" spans="1:250" ht="12.75">
      <c r="A233" s="2" t="s">
        <v>222</v>
      </c>
      <c r="B233" s="37">
        <v>0</v>
      </c>
      <c r="C233" s="39"/>
      <c r="D233" s="37">
        <v>0</v>
      </c>
      <c r="E233" s="21"/>
      <c r="F233" s="45">
        <v>0</v>
      </c>
      <c r="G233" s="16"/>
      <c r="H233" s="32">
        <v>0</v>
      </c>
      <c r="I233" s="33"/>
      <c r="J233" s="32">
        <v>1</v>
      </c>
      <c r="K233" s="21"/>
      <c r="L233" s="48">
        <v>0.25</v>
      </c>
      <c r="M233" s="27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59"/>
      <c r="BQ233" s="59"/>
      <c r="BR233" s="59"/>
      <c r="BS233" s="59"/>
      <c r="BT233" s="59"/>
      <c r="BU233" s="59"/>
      <c r="BV233" s="59"/>
      <c r="BW233" s="59"/>
      <c r="BX233" s="59"/>
      <c r="BY233" s="59"/>
      <c r="BZ233" s="59"/>
      <c r="CA233" s="59"/>
      <c r="CB233" s="59"/>
      <c r="CC233" s="59"/>
      <c r="CD233" s="59"/>
      <c r="CE233" s="59"/>
      <c r="CF233" s="59"/>
      <c r="CG233" s="59"/>
      <c r="CH233" s="59"/>
      <c r="CI233" s="59"/>
      <c r="CJ233" s="59"/>
      <c r="CK233" s="59"/>
      <c r="CL233" s="59"/>
      <c r="CM233" s="59"/>
      <c r="CN233" s="59"/>
      <c r="CO233" s="59"/>
      <c r="CP233" s="59"/>
      <c r="CQ233" s="59"/>
      <c r="CR233" s="59"/>
      <c r="CS233" s="59"/>
      <c r="CT233" s="59"/>
      <c r="CU233" s="59"/>
      <c r="CV233" s="59"/>
      <c r="CW233" s="59"/>
      <c r="CX233" s="59"/>
      <c r="CY233" s="59"/>
      <c r="CZ233" s="59"/>
      <c r="DA233" s="59"/>
      <c r="DB233" s="59"/>
      <c r="DC233" s="59"/>
      <c r="DD233" s="59"/>
      <c r="DE233" s="59"/>
      <c r="DF233" s="59"/>
      <c r="DG233" s="59"/>
      <c r="DH233" s="59"/>
      <c r="DI233" s="59"/>
      <c r="DJ233" s="59"/>
      <c r="DK233" s="59"/>
      <c r="DL233" s="59"/>
      <c r="DM233" s="59"/>
      <c r="DN233" s="59"/>
      <c r="DO233" s="59"/>
      <c r="DP233" s="59"/>
      <c r="DQ233" s="59"/>
      <c r="DR233" s="59"/>
      <c r="DS233" s="59"/>
      <c r="DT233" s="59"/>
      <c r="DU233" s="59"/>
      <c r="DV233" s="59"/>
      <c r="DW233" s="59"/>
      <c r="DX233" s="59"/>
      <c r="DY233" s="59"/>
      <c r="DZ233" s="59"/>
      <c r="EA233" s="59"/>
      <c r="EB233" s="59"/>
      <c r="EC233" s="59"/>
      <c r="ED233" s="59"/>
      <c r="EE233" s="59"/>
      <c r="EF233" s="59"/>
      <c r="EG233" s="59"/>
      <c r="EH233" s="59"/>
      <c r="EI233" s="59"/>
      <c r="EJ233" s="59"/>
      <c r="EK233" s="59"/>
      <c r="EL233" s="59"/>
      <c r="EM233" s="59"/>
      <c r="EN233" s="59"/>
      <c r="EO233" s="59"/>
      <c r="EP233" s="59"/>
      <c r="EQ233" s="59"/>
      <c r="ER233" s="59"/>
      <c r="ES233" s="59"/>
      <c r="ET233" s="59"/>
      <c r="EU233" s="59"/>
      <c r="EV233" s="59"/>
      <c r="EW233" s="59"/>
      <c r="EX233" s="59"/>
      <c r="EY233" s="59"/>
      <c r="EZ233" s="59"/>
      <c r="FA233" s="59"/>
      <c r="FB233" s="59"/>
      <c r="FC233" s="59"/>
      <c r="FD233" s="59"/>
      <c r="FE233" s="59"/>
      <c r="FF233" s="59"/>
      <c r="FG233" s="59"/>
      <c r="FH233" s="59"/>
      <c r="FI233" s="59"/>
      <c r="FJ233" s="59"/>
      <c r="FK233" s="59"/>
      <c r="FL233" s="59"/>
      <c r="FM233" s="59"/>
      <c r="FN233" s="59"/>
      <c r="FO233" s="59"/>
      <c r="FP233" s="59"/>
      <c r="FQ233" s="59"/>
      <c r="FR233" s="59"/>
      <c r="FS233" s="59"/>
      <c r="FT233" s="59"/>
      <c r="FU233" s="59"/>
      <c r="FV233" s="59"/>
      <c r="FW233" s="59"/>
      <c r="FX233" s="59"/>
      <c r="FY233" s="59"/>
      <c r="FZ233" s="59"/>
      <c r="GA233" s="59"/>
      <c r="GB233" s="59"/>
      <c r="GC233" s="59"/>
      <c r="GD233" s="59"/>
      <c r="GE233" s="59"/>
      <c r="GF233" s="59"/>
      <c r="GG233" s="59"/>
      <c r="GH233" s="59"/>
      <c r="GI233" s="59"/>
      <c r="GJ233" s="59"/>
      <c r="GK233" s="59"/>
      <c r="GL233" s="59"/>
      <c r="GM233" s="59"/>
      <c r="GN233" s="59"/>
      <c r="GO233" s="59"/>
      <c r="GP233" s="59"/>
      <c r="GQ233" s="59"/>
      <c r="GR233" s="59"/>
      <c r="GS233" s="59"/>
      <c r="GT233" s="59"/>
      <c r="GU233" s="59"/>
      <c r="GV233" s="59"/>
      <c r="GW233" s="59"/>
      <c r="GX233" s="59"/>
      <c r="GY233" s="59"/>
      <c r="GZ233" s="59"/>
      <c r="HA233" s="59"/>
      <c r="HB233" s="59"/>
      <c r="HC233" s="59"/>
      <c r="HD233" s="59"/>
      <c r="HE233" s="59"/>
      <c r="HF233" s="59"/>
      <c r="HG233" s="59"/>
      <c r="HH233" s="59"/>
      <c r="HI233" s="59"/>
      <c r="HJ233" s="59"/>
      <c r="HK233" s="59"/>
      <c r="HL233" s="59"/>
      <c r="HM233" s="59"/>
      <c r="HN233" s="59"/>
      <c r="HO233" s="59"/>
      <c r="HP233" s="59"/>
      <c r="HQ233" s="59"/>
      <c r="HR233" s="59"/>
      <c r="HS233" s="59"/>
      <c r="HT233" s="59"/>
      <c r="HU233" s="59"/>
      <c r="HV233" s="59"/>
      <c r="HW233" s="59"/>
      <c r="HX233" s="59"/>
      <c r="HY233" s="59"/>
      <c r="HZ233" s="59"/>
      <c r="IA233" s="59"/>
      <c r="IB233" s="59"/>
      <c r="IC233" s="59"/>
      <c r="ID233" s="59"/>
      <c r="IE233" s="59"/>
      <c r="IF233" s="59"/>
      <c r="IG233" s="59"/>
      <c r="IH233" s="59"/>
      <c r="II233" s="59"/>
      <c r="IJ233" s="59"/>
      <c r="IK233" s="59"/>
      <c r="IL233" s="59"/>
      <c r="IM233" s="59"/>
      <c r="IN233" s="59"/>
      <c r="IO233" s="59"/>
      <c r="IP233" s="59"/>
    </row>
    <row r="234" spans="1:250" ht="12.75">
      <c r="A234" s="2" t="s">
        <v>223</v>
      </c>
      <c r="B234" s="37">
        <v>0</v>
      </c>
      <c r="C234" s="39"/>
      <c r="D234" s="37">
        <v>0</v>
      </c>
      <c r="E234" s="21"/>
      <c r="F234" s="45">
        <v>0</v>
      </c>
      <c r="G234" s="16"/>
      <c r="H234" s="32">
        <v>0</v>
      </c>
      <c r="I234" s="33"/>
      <c r="J234" s="32">
        <v>3</v>
      </c>
      <c r="K234" s="21"/>
      <c r="L234" s="48">
        <v>1.5</v>
      </c>
      <c r="M234" s="27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59"/>
      <c r="BR234" s="59"/>
      <c r="BS234" s="59"/>
      <c r="BT234" s="59"/>
      <c r="BU234" s="59"/>
      <c r="BV234" s="59"/>
      <c r="BW234" s="59"/>
      <c r="BX234" s="59"/>
      <c r="BY234" s="59"/>
      <c r="BZ234" s="59"/>
      <c r="CA234" s="59"/>
      <c r="CB234" s="59"/>
      <c r="CC234" s="59"/>
      <c r="CD234" s="59"/>
      <c r="CE234" s="59"/>
      <c r="CF234" s="59"/>
      <c r="CG234" s="59"/>
      <c r="CH234" s="59"/>
      <c r="CI234" s="59"/>
      <c r="CJ234" s="59"/>
      <c r="CK234" s="59"/>
      <c r="CL234" s="59"/>
      <c r="CM234" s="59"/>
      <c r="CN234" s="59"/>
      <c r="CO234" s="59"/>
      <c r="CP234" s="59"/>
      <c r="CQ234" s="59"/>
      <c r="CR234" s="59"/>
      <c r="CS234" s="59"/>
      <c r="CT234" s="59"/>
      <c r="CU234" s="59"/>
      <c r="CV234" s="59"/>
      <c r="CW234" s="59"/>
      <c r="CX234" s="59"/>
      <c r="CY234" s="59"/>
      <c r="CZ234" s="59"/>
      <c r="DA234" s="59"/>
      <c r="DB234" s="59"/>
      <c r="DC234" s="59"/>
      <c r="DD234" s="59"/>
      <c r="DE234" s="59"/>
      <c r="DF234" s="59"/>
      <c r="DG234" s="59"/>
      <c r="DH234" s="59"/>
      <c r="DI234" s="59"/>
      <c r="DJ234" s="59"/>
      <c r="DK234" s="59"/>
      <c r="DL234" s="59"/>
      <c r="DM234" s="59"/>
      <c r="DN234" s="59"/>
      <c r="DO234" s="59"/>
      <c r="DP234" s="59"/>
      <c r="DQ234" s="59"/>
      <c r="DR234" s="59"/>
      <c r="DS234" s="59"/>
      <c r="DT234" s="59"/>
      <c r="DU234" s="59"/>
      <c r="DV234" s="59"/>
      <c r="DW234" s="59"/>
      <c r="DX234" s="59"/>
      <c r="DY234" s="59"/>
      <c r="DZ234" s="59"/>
      <c r="EA234" s="59"/>
      <c r="EB234" s="59"/>
      <c r="EC234" s="59"/>
      <c r="ED234" s="59"/>
      <c r="EE234" s="59"/>
      <c r="EF234" s="59"/>
      <c r="EG234" s="59"/>
      <c r="EH234" s="59"/>
      <c r="EI234" s="59"/>
      <c r="EJ234" s="59"/>
      <c r="EK234" s="59"/>
      <c r="EL234" s="59"/>
      <c r="EM234" s="59"/>
      <c r="EN234" s="59"/>
      <c r="EO234" s="59"/>
      <c r="EP234" s="59"/>
      <c r="EQ234" s="59"/>
      <c r="ER234" s="59"/>
      <c r="ES234" s="59"/>
      <c r="ET234" s="59"/>
      <c r="EU234" s="59"/>
      <c r="EV234" s="59"/>
      <c r="EW234" s="59"/>
      <c r="EX234" s="59"/>
      <c r="EY234" s="59"/>
      <c r="EZ234" s="59"/>
      <c r="FA234" s="59"/>
      <c r="FB234" s="59"/>
      <c r="FC234" s="59"/>
      <c r="FD234" s="59"/>
      <c r="FE234" s="59"/>
      <c r="FF234" s="59"/>
      <c r="FG234" s="59"/>
      <c r="FH234" s="59"/>
      <c r="FI234" s="59"/>
      <c r="FJ234" s="59"/>
      <c r="FK234" s="59"/>
      <c r="FL234" s="59"/>
      <c r="FM234" s="59"/>
      <c r="FN234" s="59"/>
      <c r="FO234" s="59"/>
      <c r="FP234" s="59"/>
      <c r="FQ234" s="59"/>
      <c r="FR234" s="59"/>
      <c r="FS234" s="59"/>
      <c r="FT234" s="59"/>
      <c r="FU234" s="59"/>
      <c r="FV234" s="59"/>
      <c r="FW234" s="59"/>
      <c r="FX234" s="59"/>
      <c r="FY234" s="59"/>
      <c r="FZ234" s="59"/>
      <c r="GA234" s="59"/>
      <c r="GB234" s="59"/>
      <c r="GC234" s="59"/>
      <c r="GD234" s="59"/>
      <c r="GE234" s="59"/>
      <c r="GF234" s="59"/>
      <c r="GG234" s="59"/>
      <c r="GH234" s="59"/>
      <c r="GI234" s="59"/>
      <c r="GJ234" s="59"/>
      <c r="GK234" s="59"/>
      <c r="GL234" s="59"/>
      <c r="GM234" s="59"/>
      <c r="GN234" s="59"/>
      <c r="GO234" s="59"/>
      <c r="GP234" s="59"/>
      <c r="GQ234" s="59"/>
      <c r="GR234" s="59"/>
      <c r="GS234" s="59"/>
      <c r="GT234" s="59"/>
      <c r="GU234" s="59"/>
      <c r="GV234" s="59"/>
      <c r="GW234" s="59"/>
      <c r="GX234" s="59"/>
      <c r="GY234" s="59"/>
      <c r="GZ234" s="59"/>
      <c r="HA234" s="59"/>
      <c r="HB234" s="59"/>
      <c r="HC234" s="59"/>
      <c r="HD234" s="59"/>
      <c r="HE234" s="59"/>
      <c r="HF234" s="59"/>
      <c r="HG234" s="59"/>
      <c r="HH234" s="59"/>
      <c r="HI234" s="59"/>
      <c r="HJ234" s="59"/>
      <c r="HK234" s="59"/>
      <c r="HL234" s="59"/>
      <c r="HM234" s="59"/>
      <c r="HN234" s="59"/>
      <c r="HO234" s="59"/>
      <c r="HP234" s="59"/>
      <c r="HQ234" s="59"/>
      <c r="HR234" s="59"/>
      <c r="HS234" s="59"/>
      <c r="HT234" s="59"/>
      <c r="HU234" s="59"/>
      <c r="HV234" s="59"/>
      <c r="HW234" s="59"/>
      <c r="HX234" s="59"/>
      <c r="HY234" s="59"/>
      <c r="HZ234" s="59"/>
      <c r="IA234" s="59"/>
      <c r="IB234" s="59"/>
      <c r="IC234" s="59"/>
      <c r="ID234" s="59"/>
      <c r="IE234" s="59"/>
      <c r="IF234" s="59"/>
      <c r="IG234" s="59"/>
      <c r="IH234" s="59"/>
      <c r="II234" s="59"/>
      <c r="IJ234" s="59"/>
      <c r="IK234" s="59"/>
      <c r="IL234" s="59"/>
      <c r="IM234" s="59"/>
      <c r="IN234" s="59"/>
      <c r="IO234" s="59"/>
      <c r="IP234" s="59"/>
    </row>
    <row r="235" spans="2:250" ht="12.75">
      <c r="B235" s="37"/>
      <c r="C235" s="39"/>
      <c r="D235" s="37"/>
      <c r="E235" s="21"/>
      <c r="F235" s="15"/>
      <c r="G235" s="16"/>
      <c r="H235" s="13"/>
      <c r="I235" s="21"/>
      <c r="J235" s="13"/>
      <c r="K235" s="21"/>
      <c r="L235" s="14"/>
      <c r="M235" s="27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59"/>
      <c r="BQ235" s="59"/>
      <c r="BR235" s="59"/>
      <c r="BS235" s="59"/>
      <c r="BT235" s="59"/>
      <c r="BU235" s="59"/>
      <c r="BV235" s="59"/>
      <c r="BW235" s="59"/>
      <c r="BX235" s="59"/>
      <c r="BY235" s="59"/>
      <c r="BZ235" s="59"/>
      <c r="CA235" s="59"/>
      <c r="CB235" s="59"/>
      <c r="CC235" s="59"/>
      <c r="CD235" s="59"/>
      <c r="CE235" s="59"/>
      <c r="CF235" s="59"/>
      <c r="CG235" s="59"/>
      <c r="CH235" s="59"/>
      <c r="CI235" s="59"/>
      <c r="CJ235" s="59"/>
      <c r="CK235" s="59"/>
      <c r="CL235" s="59"/>
      <c r="CM235" s="59"/>
      <c r="CN235" s="59"/>
      <c r="CO235" s="59"/>
      <c r="CP235" s="59"/>
      <c r="CQ235" s="59"/>
      <c r="CR235" s="59"/>
      <c r="CS235" s="59"/>
      <c r="CT235" s="59"/>
      <c r="CU235" s="59"/>
      <c r="CV235" s="59"/>
      <c r="CW235" s="59"/>
      <c r="CX235" s="59"/>
      <c r="CY235" s="59"/>
      <c r="CZ235" s="59"/>
      <c r="DA235" s="59"/>
      <c r="DB235" s="59"/>
      <c r="DC235" s="59"/>
      <c r="DD235" s="59"/>
      <c r="DE235" s="59"/>
      <c r="DF235" s="59"/>
      <c r="DG235" s="59"/>
      <c r="DH235" s="59"/>
      <c r="DI235" s="59"/>
      <c r="DJ235" s="59"/>
      <c r="DK235" s="59"/>
      <c r="DL235" s="59"/>
      <c r="DM235" s="59"/>
      <c r="DN235" s="59"/>
      <c r="DO235" s="59"/>
      <c r="DP235" s="59"/>
      <c r="DQ235" s="59"/>
      <c r="DR235" s="59"/>
      <c r="DS235" s="59"/>
      <c r="DT235" s="59"/>
      <c r="DU235" s="59"/>
      <c r="DV235" s="59"/>
      <c r="DW235" s="59"/>
      <c r="DX235" s="59"/>
      <c r="DY235" s="59"/>
      <c r="DZ235" s="59"/>
      <c r="EA235" s="59"/>
      <c r="EB235" s="59"/>
      <c r="EC235" s="59"/>
      <c r="ED235" s="59"/>
      <c r="EE235" s="59"/>
      <c r="EF235" s="59"/>
      <c r="EG235" s="59"/>
      <c r="EH235" s="59"/>
      <c r="EI235" s="59"/>
      <c r="EJ235" s="59"/>
      <c r="EK235" s="59"/>
      <c r="EL235" s="59"/>
      <c r="EM235" s="59"/>
      <c r="EN235" s="59"/>
      <c r="EO235" s="59"/>
      <c r="EP235" s="59"/>
      <c r="EQ235" s="59"/>
      <c r="ER235" s="59"/>
      <c r="ES235" s="59"/>
      <c r="ET235" s="59"/>
      <c r="EU235" s="59"/>
      <c r="EV235" s="59"/>
      <c r="EW235" s="59"/>
      <c r="EX235" s="59"/>
      <c r="EY235" s="59"/>
      <c r="EZ235" s="59"/>
      <c r="FA235" s="59"/>
      <c r="FB235" s="59"/>
      <c r="FC235" s="59"/>
      <c r="FD235" s="59"/>
      <c r="FE235" s="59"/>
      <c r="FF235" s="59"/>
      <c r="FG235" s="59"/>
      <c r="FH235" s="59"/>
      <c r="FI235" s="59"/>
      <c r="FJ235" s="59"/>
      <c r="FK235" s="59"/>
      <c r="FL235" s="59"/>
      <c r="FM235" s="59"/>
      <c r="FN235" s="59"/>
      <c r="FO235" s="59"/>
      <c r="FP235" s="59"/>
      <c r="FQ235" s="59"/>
      <c r="FR235" s="59"/>
      <c r="FS235" s="59"/>
      <c r="FT235" s="59"/>
      <c r="FU235" s="59"/>
      <c r="FV235" s="59"/>
      <c r="FW235" s="59"/>
      <c r="FX235" s="59"/>
      <c r="FY235" s="59"/>
      <c r="FZ235" s="59"/>
      <c r="GA235" s="59"/>
      <c r="GB235" s="59"/>
      <c r="GC235" s="59"/>
      <c r="GD235" s="59"/>
      <c r="GE235" s="59"/>
      <c r="GF235" s="59"/>
      <c r="GG235" s="59"/>
      <c r="GH235" s="59"/>
      <c r="GI235" s="59"/>
      <c r="GJ235" s="59"/>
      <c r="GK235" s="59"/>
      <c r="GL235" s="59"/>
      <c r="GM235" s="59"/>
      <c r="GN235" s="59"/>
      <c r="GO235" s="59"/>
      <c r="GP235" s="59"/>
      <c r="GQ235" s="59"/>
      <c r="GR235" s="59"/>
      <c r="GS235" s="59"/>
      <c r="GT235" s="59"/>
      <c r="GU235" s="59"/>
      <c r="GV235" s="59"/>
      <c r="GW235" s="59"/>
      <c r="GX235" s="59"/>
      <c r="GY235" s="59"/>
      <c r="GZ235" s="59"/>
      <c r="HA235" s="59"/>
      <c r="HB235" s="59"/>
      <c r="HC235" s="59"/>
      <c r="HD235" s="59"/>
      <c r="HE235" s="59"/>
      <c r="HF235" s="59"/>
      <c r="HG235" s="59"/>
      <c r="HH235" s="59"/>
      <c r="HI235" s="59"/>
      <c r="HJ235" s="59"/>
      <c r="HK235" s="59"/>
      <c r="HL235" s="59"/>
      <c r="HM235" s="59"/>
      <c r="HN235" s="59"/>
      <c r="HO235" s="59"/>
      <c r="HP235" s="59"/>
      <c r="HQ235" s="59"/>
      <c r="HR235" s="59"/>
      <c r="HS235" s="59"/>
      <c r="HT235" s="59"/>
      <c r="HU235" s="59"/>
      <c r="HV235" s="59"/>
      <c r="HW235" s="59"/>
      <c r="HX235" s="59"/>
      <c r="HY235" s="59"/>
      <c r="HZ235" s="59"/>
      <c r="IA235" s="59"/>
      <c r="IB235" s="59"/>
      <c r="IC235" s="59"/>
      <c r="ID235" s="59"/>
      <c r="IE235" s="59"/>
      <c r="IF235" s="59"/>
      <c r="IG235" s="59"/>
      <c r="IH235" s="59"/>
      <c r="II235" s="59"/>
      <c r="IJ235" s="59"/>
      <c r="IK235" s="59"/>
      <c r="IL235" s="59"/>
      <c r="IM235" s="59"/>
      <c r="IN235" s="59"/>
      <c r="IO235" s="59"/>
      <c r="IP235" s="59"/>
    </row>
    <row r="236" spans="2:13" ht="12.75">
      <c r="B236" s="37"/>
      <c r="D236" s="37"/>
      <c r="F236" s="15"/>
      <c r="G236" s="16"/>
      <c r="H236" s="13"/>
      <c r="J236" s="13"/>
      <c r="L236" s="15"/>
      <c r="M236" s="22"/>
    </row>
    <row r="237" spans="1:13" ht="12.75">
      <c r="A237" s="59" t="s">
        <v>0</v>
      </c>
      <c r="B237" s="31">
        <f>+B238+B239</f>
        <v>11</v>
      </c>
      <c r="C237" s="31"/>
      <c r="D237" s="31">
        <f>+D238+D239</f>
        <v>101</v>
      </c>
      <c r="E237" s="31"/>
      <c r="F237" s="46">
        <f>+F238+F239</f>
        <v>43</v>
      </c>
      <c r="G237" s="23"/>
      <c r="H237" s="31">
        <f>+H238+H239</f>
        <v>28</v>
      </c>
      <c r="I237" s="31"/>
      <c r="J237" s="31">
        <f>+J238+J239</f>
        <v>397</v>
      </c>
      <c r="K237" s="11"/>
      <c r="L237" s="46">
        <f>+L238+L239</f>
        <v>247.5</v>
      </c>
      <c r="M237" s="22"/>
    </row>
    <row r="238" spans="1:13" s="63" customFormat="1" ht="12.75">
      <c r="A238" s="64" t="s">
        <v>195</v>
      </c>
      <c r="B238" s="32">
        <v>3</v>
      </c>
      <c r="C238" s="32"/>
      <c r="D238" s="32">
        <v>0</v>
      </c>
      <c r="E238" s="32"/>
      <c r="F238" s="45">
        <v>3</v>
      </c>
      <c r="G238" s="16"/>
      <c r="H238" s="32">
        <v>0</v>
      </c>
      <c r="I238" s="32"/>
      <c r="J238" s="32">
        <v>0</v>
      </c>
      <c r="K238" s="13"/>
      <c r="L238" s="45">
        <v>0</v>
      </c>
      <c r="M238" s="66"/>
    </row>
    <row r="239" spans="1:16" ht="12.75">
      <c r="A239" s="2" t="s">
        <v>196</v>
      </c>
      <c r="B239" s="32">
        <v>8</v>
      </c>
      <c r="C239" s="10"/>
      <c r="D239" s="32">
        <v>101</v>
      </c>
      <c r="E239" s="10"/>
      <c r="F239" s="48">
        <v>40</v>
      </c>
      <c r="H239" s="10">
        <v>28</v>
      </c>
      <c r="I239" s="10"/>
      <c r="J239" s="32">
        <v>397</v>
      </c>
      <c r="L239" s="48">
        <v>247.5</v>
      </c>
      <c r="M239" s="27"/>
      <c r="N239" s="59"/>
      <c r="O239" s="59"/>
      <c r="P239" s="59"/>
    </row>
    <row r="240" spans="2:13" ht="12.75">
      <c r="B240" s="10"/>
      <c r="C240" s="10"/>
      <c r="D240" s="10"/>
      <c r="F240" s="10"/>
      <c r="L240" s="10"/>
      <c r="M240" s="22"/>
    </row>
    <row r="241" spans="1:20" ht="12.75">
      <c r="A241" s="59" t="s">
        <v>57</v>
      </c>
      <c r="B241" s="36">
        <f>+B125+B200+B180+B138+B94+B12+B9+B237</f>
        <v>13681</v>
      </c>
      <c r="C241" s="59"/>
      <c r="D241" s="36">
        <f>+D125+D200+D180+D138+D94+D12+D9+D237</f>
        <v>2841</v>
      </c>
      <c r="E241" s="27"/>
      <c r="F241" s="50">
        <f>+F125+F200+F180+F138+F94+F12+F9+F237</f>
        <v>15154.5</v>
      </c>
      <c r="G241" s="27"/>
      <c r="H241" s="34">
        <f>+H125+H200+H180+H138+H94+H12+H9+H237</f>
        <v>1535</v>
      </c>
      <c r="I241" s="42"/>
      <c r="J241" s="34">
        <f>+J125+J200+J180+J138+J94+J12+J9+J237</f>
        <v>3079</v>
      </c>
      <c r="K241" s="27"/>
      <c r="L241" s="50">
        <f>+L125+L200+L180+L138+L94+L12+L9+L237</f>
        <v>3333.5</v>
      </c>
      <c r="M241" s="25"/>
      <c r="N241" s="5"/>
      <c r="O241" s="5"/>
      <c r="P241" s="5"/>
      <c r="Q241" s="5"/>
      <c r="R241" s="5"/>
      <c r="S241" s="5"/>
      <c r="T241" s="5"/>
    </row>
    <row r="242" spans="1:20" ht="12.75">
      <c r="A242" s="59"/>
      <c r="B242" s="36"/>
      <c r="C242" s="59"/>
      <c r="D242" s="36"/>
      <c r="E242" s="27"/>
      <c r="F242" s="19"/>
      <c r="G242" s="27"/>
      <c r="H242" s="17"/>
      <c r="I242" s="27"/>
      <c r="J242" s="17"/>
      <c r="K242" s="27"/>
      <c r="L242" s="19"/>
      <c r="M242" s="25"/>
      <c r="N242" s="5"/>
      <c r="O242" s="5"/>
      <c r="P242" s="5"/>
      <c r="Q242" s="5"/>
      <c r="R242" s="5"/>
      <c r="S242" s="5"/>
      <c r="T242" s="5"/>
    </row>
    <row r="243" spans="1:20" ht="12.75">
      <c r="A243" s="59"/>
      <c r="B243" s="36"/>
      <c r="C243" s="59"/>
      <c r="D243" s="36"/>
      <c r="E243" s="27"/>
      <c r="F243" s="19"/>
      <c r="G243" s="27"/>
      <c r="H243" s="17"/>
      <c r="I243" s="27"/>
      <c r="J243" s="17"/>
      <c r="K243" s="27"/>
      <c r="L243" s="19"/>
      <c r="M243" s="25"/>
      <c r="N243" s="5"/>
      <c r="O243" s="5"/>
      <c r="P243" s="5"/>
      <c r="Q243" s="5"/>
      <c r="R243" s="5"/>
      <c r="S243" s="5"/>
      <c r="T243" s="5"/>
    </row>
    <row r="244" spans="1:20" ht="12.75">
      <c r="A244" s="59"/>
      <c r="B244" s="36"/>
      <c r="C244" s="59"/>
      <c r="D244" s="36"/>
      <c r="E244" s="27"/>
      <c r="F244" s="17" t="s">
        <v>60</v>
      </c>
      <c r="G244" s="27"/>
      <c r="H244" s="17" t="s">
        <v>60</v>
      </c>
      <c r="I244" s="27"/>
      <c r="J244" s="17"/>
      <c r="K244" s="27"/>
      <c r="L244" s="19"/>
      <c r="M244" s="25"/>
      <c r="N244" s="5"/>
      <c r="O244" s="5"/>
      <c r="P244" s="5"/>
      <c r="Q244" s="5"/>
      <c r="R244" s="5"/>
      <c r="S244" s="5"/>
      <c r="T244" s="5"/>
    </row>
    <row r="245" spans="1:13" ht="12.75">
      <c r="A245" s="2" t="s">
        <v>76</v>
      </c>
      <c r="B245" s="37"/>
      <c r="D245" s="37"/>
      <c r="F245" s="17" t="s">
        <v>60</v>
      </c>
      <c r="G245" s="16"/>
      <c r="H245" s="13" t="s">
        <v>60</v>
      </c>
      <c r="L245" s="16"/>
      <c r="M245" s="22"/>
    </row>
    <row r="246" spans="2:13" ht="12.75">
      <c r="B246" s="37"/>
      <c r="F246" s="17" t="s">
        <v>60</v>
      </c>
      <c r="G246" s="16"/>
      <c r="H246" s="13" t="s">
        <v>60</v>
      </c>
      <c r="L246" s="16"/>
      <c r="M246" s="22"/>
    </row>
    <row r="247" spans="2:13" ht="12.75">
      <c r="B247" s="37"/>
      <c r="F247" s="17" t="s">
        <v>60</v>
      </c>
      <c r="G247" s="16"/>
      <c r="H247" s="13" t="s">
        <v>60</v>
      </c>
      <c r="L247" s="16"/>
      <c r="M247" s="22"/>
    </row>
    <row r="248" spans="2:13" ht="12.75">
      <c r="B248" s="37"/>
      <c r="F248" s="14" t="s">
        <v>60</v>
      </c>
      <c r="G248" s="16"/>
      <c r="H248" s="13"/>
      <c r="L248" s="16"/>
      <c r="M248" s="22"/>
    </row>
    <row r="249" spans="4:13" ht="12.75">
      <c r="D249" s="37"/>
      <c r="F249" s="28" t="s">
        <v>60</v>
      </c>
      <c r="M249" s="22"/>
    </row>
    <row r="250" spans="2:13" ht="12.75">
      <c r="B250" s="37"/>
      <c r="D250" s="37"/>
      <c r="F250" s="14" t="s">
        <v>129</v>
      </c>
      <c r="G250" s="16"/>
      <c r="H250" s="13"/>
      <c r="L250" s="16"/>
      <c r="M250" s="22"/>
    </row>
    <row r="251" spans="2:13" ht="12.75">
      <c r="B251" s="37"/>
      <c r="D251" s="37"/>
      <c r="F251" s="14"/>
      <c r="G251" s="16"/>
      <c r="H251" s="13"/>
      <c r="J251" s="13"/>
      <c r="L251" s="16"/>
      <c r="M251" s="22"/>
    </row>
    <row r="252" spans="2:13" ht="12.75">
      <c r="B252" s="37"/>
      <c r="D252" s="37"/>
      <c r="F252" s="14"/>
      <c r="G252" s="16"/>
      <c r="H252" s="13"/>
      <c r="L252" s="16"/>
      <c r="M252" s="22"/>
    </row>
    <row r="253" spans="2:13" ht="12.75">
      <c r="B253" s="37"/>
      <c r="D253" s="37"/>
      <c r="F253" s="14"/>
      <c r="G253" s="16"/>
      <c r="H253" s="13"/>
      <c r="J253" s="13"/>
      <c r="L253" s="16"/>
      <c r="M253" s="22"/>
    </row>
    <row r="254" spans="4:13" ht="12.75">
      <c r="D254" s="37"/>
      <c r="F254" s="14"/>
      <c r="G254" s="16"/>
      <c r="H254" s="13"/>
      <c r="L254" s="16"/>
      <c r="M254" s="22"/>
    </row>
    <row r="255" spans="4:13" ht="12.75">
      <c r="D255" s="37"/>
      <c r="F255" s="14"/>
      <c r="G255" s="16"/>
      <c r="H255" s="13"/>
      <c r="L255" s="16"/>
      <c r="M255" s="22"/>
    </row>
    <row r="256" spans="4:13" ht="12.75">
      <c r="D256" s="37"/>
      <c r="F256" s="14"/>
      <c r="G256" s="16"/>
      <c r="H256" s="13"/>
      <c r="L256" s="16"/>
      <c r="M256" s="22"/>
    </row>
    <row r="257" spans="4:13" ht="12.75">
      <c r="D257" s="37"/>
      <c r="F257" s="14"/>
      <c r="G257" s="16"/>
      <c r="L257" s="16"/>
      <c r="M257" s="22"/>
    </row>
    <row r="258" spans="4:13" ht="12.75">
      <c r="D258" s="37"/>
      <c r="F258" s="14"/>
      <c r="G258" s="16"/>
      <c r="L258" s="16"/>
      <c r="M258" s="22"/>
    </row>
    <row r="259" spans="4:13" ht="12.75">
      <c r="D259" s="37"/>
      <c r="F259" s="14"/>
      <c r="G259" s="16"/>
      <c r="L259" s="16"/>
      <c r="M259" s="22"/>
    </row>
    <row r="260" spans="4:13" ht="12.75">
      <c r="D260" s="37"/>
      <c r="F260" s="14"/>
      <c r="G260" s="16"/>
      <c r="J260" s="29" t="s">
        <v>60</v>
      </c>
      <c r="L260" s="16"/>
      <c r="M260" s="22"/>
    </row>
    <row r="261" spans="4:13" ht="12.75">
      <c r="D261" s="37"/>
      <c r="F261" s="14"/>
      <c r="G261" s="16"/>
      <c r="L261" s="16"/>
      <c r="M261" s="22"/>
    </row>
    <row r="262" spans="4:13" ht="12.75">
      <c r="D262" s="37"/>
      <c r="F262" s="14"/>
      <c r="G262" s="16"/>
      <c r="L262" s="16"/>
      <c r="M262" s="22"/>
    </row>
    <row r="263" spans="4:13" ht="12.75">
      <c r="D263" s="37"/>
      <c r="F263" s="14"/>
      <c r="G263" s="16"/>
      <c r="L263" s="16"/>
      <c r="M263" s="22"/>
    </row>
    <row r="264" spans="4:13" ht="12.75">
      <c r="D264" s="37"/>
      <c r="F264" s="14"/>
      <c r="G264" s="16"/>
      <c r="L264" s="16"/>
      <c r="M264" s="22"/>
    </row>
    <row r="265" spans="4:13" ht="12.75">
      <c r="D265" s="37"/>
      <c r="F265" s="14"/>
      <c r="G265" s="16"/>
      <c r="L265" s="16"/>
      <c r="M265" s="22"/>
    </row>
    <row r="266" spans="4:13" ht="12.75">
      <c r="D266" s="37"/>
      <c r="F266" s="14"/>
      <c r="G266" s="16"/>
      <c r="M266" s="22"/>
    </row>
    <row r="267" spans="4:13" ht="12.75">
      <c r="D267" s="37"/>
      <c r="F267" s="14"/>
      <c r="G267" s="16"/>
      <c r="M267" s="22"/>
    </row>
    <row r="268" spans="6:13" ht="12.75">
      <c r="F268" s="14"/>
      <c r="M268" s="22"/>
    </row>
    <row r="269" spans="6:13" ht="12.75">
      <c r="F269" s="14"/>
      <c r="M269" s="22"/>
    </row>
    <row r="270" spans="6:13" ht="12.75">
      <c r="F270" s="30"/>
      <c r="M270" s="22"/>
    </row>
    <row r="271" spans="6:13" ht="12.75">
      <c r="F271" s="30"/>
      <c r="M271" s="22"/>
    </row>
    <row r="272" spans="6:13" ht="12.75">
      <c r="F272" s="30"/>
      <c r="M272" s="22"/>
    </row>
    <row r="273" spans="6:13" ht="12.75">
      <c r="F273" s="30"/>
      <c r="M273" s="22"/>
    </row>
    <row r="274" spans="6:13" ht="12.75">
      <c r="F274" s="30"/>
      <c r="M274" s="22"/>
    </row>
    <row r="275" spans="6:13" ht="12.75">
      <c r="F275" s="30"/>
      <c r="M275" s="22"/>
    </row>
    <row r="276" spans="6:13" ht="12.75">
      <c r="F276" s="30"/>
      <c r="M276" s="22"/>
    </row>
    <row r="277" spans="6:13" ht="12.75">
      <c r="F277" s="30"/>
      <c r="M277" s="22"/>
    </row>
    <row r="278" spans="6:13" ht="12.75">
      <c r="F278" s="30"/>
      <c r="M278" s="22"/>
    </row>
    <row r="279" spans="6:13" ht="12.75">
      <c r="F279" s="30"/>
      <c r="M279" s="22"/>
    </row>
    <row r="280" spans="6:13" ht="12.75">
      <c r="F280" s="30"/>
      <c r="M280" s="22"/>
    </row>
    <row r="281" spans="6:13" ht="12.75">
      <c r="F281" s="30"/>
      <c r="M281" s="22"/>
    </row>
    <row r="282" spans="6:13" ht="12.75">
      <c r="F282" s="30"/>
      <c r="M282" s="22"/>
    </row>
    <row r="283" spans="6:13" ht="12.75">
      <c r="F283" s="30"/>
      <c r="M283" s="22"/>
    </row>
    <row r="284" spans="6:13" ht="12.75">
      <c r="F284" s="30"/>
      <c r="M284" s="22"/>
    </row>
    <row r="285" spans="6:13" ht="12.75">
      <c r="F285" s="30"/>
      <c r="M285" s="22"/>
    </row>
    <row r="286" spans="6:13" ht="12.75">
      <c r="F286" s="30"/>
      <c r="M286" s="22"/>
    </row>
    <row r="287" spans="6:13" ht="12.75">
      <c r="F287" s="30"/>
      <c r="M287" s="22"/>
    </row>
    <row r="288" spans="6:13" ht="12.75">
      <c r="F288" s="30"/>
      <c r="M288" s="22"/>
    </row>
    <row r="289" spans="6:13" ht="12.75">
      <c r="F289" s="30"/>
      <c r="M289" s="22"/>
    </row>
    <row r="290" spans="6:13" ht="12.75">
      <c r="F290" s="30"/>
      <c r="M290" s="22"/>
    </row>
    <row r="291" spans="6:13" ht="12.75">
      <c r="F291" s="30"/>
      <c r="M291" s="22"/>
    </row>
    <row r="292" spans="6:13" ht="12.75">
      <c r="F292" s="30"/>
      <c r="M292" s="22"/>
    </row>
    <row r="293" spans="6:13" ht="12.75">
      <c r="F293" s="30"/>
      <c r="M293" s="22"/>
    </row>
    <row r="294" spans="6:13" ht="12.75">
      <c r="F294" s="30"/>
      <c r="M294" s="22"/>
    </row>
    <row r="295" spans="6:13" ht="12.75">
      <c r="F295" s="30"/>
      <c r="M295" s="22"/>
    </row>
    <row r="296" spans="6:13" ht="12.75">
      <c r="F296" s="30"/>
      <c r="M296" s="22"/>
    </row>
    <row r="297" spans="6:13" ht="12.75">
      <c r="F297" s="30"/>
      <c r="M297" s="22"/>
    </row>
    <row r="298" spans="6:13" ht="12.75">
      <c r="F298" s="30"/>
      <c r="M298" s="22"/>
    </row>
    <row r="299" spans="6:13" ht="12.75">
      <c r="F299" s="30"/>
      <c r="M299" s="22"/>
    </row>
    <row r="300" spans="6:13" ht="12.75">
      <c r="F300" s="30"/>
      <c r="M300" s="22"/>
    </row>
    <row r="301" spans="6:13" ht="12.75">
      <c r="F301" s="30"/>
      <c r="M301" s="22"/>
    </row>
    <row r="302" spans="6:13" ht="12.75">
      <c r="F302" s="30"/>
      <c r="M302" s="22"/>
    </row>
    <row r="303" spans="6:13" ht="12.75">
      <c r="F303" s="30"/>
      <c r="M303" s="22"/>
    </row>
    <row r="304" spans="6:13" ht="12.75">
      <c r="F304" s="30"/>
      <c r="M304" s="22"/>
    </row>
    <row r="305" spans="6:13" ht="12.75">
      <c r="F305" s="30"/>
      <c r="M305" s="22"/>
    </row>
    <row r="306" spans="6:13" ht="12.75">
      <c r="F306" s="30"/>
      <c r="M306" s="22"/>
    </row>
    <row r="307" spans="6:13" ht="12.75">
      <c r="F307" s="30"/>
      <c r="M307" s="22"/>
    </row>
    <row r="308" spans="6:13" ht="12.75">
      <c r="F308" s="30"/>
      <c r="M308" s="22"/>
    </row>
    <row r="309" spans="6:13" ht="12.75">
      <c r="F309" s="30"/>
      <c r="M309" s="22"/>
    </row>
    <row r="310" spans="6:13" ht="12.75">
      <c r="F310" s="30"/>
      <c r="M310" s="22"/>
    </row>
    <row r="311" spans="6:13" ht="12.75">
      <c r="F311" s="30"/>
      <c r="M311" s="22"/>
    </row>
    <row r="312" spans="6:13" ht="12.75">
      <c r="F312" s="30"/>
      <c r="M312" s="22"/>
    </row>
    <row r="313" spans="6:13" ht="12.75">
      <c r="F313" s="30"/>
      <c r="M313" s="22"/>
    </row>
    <row r="314" spans="6:13" ht="12.75">
      <c r="F314" s="30"/>
      <c r="M314" s="22"/>
    </row>
    <row r="315" spans="6:13" ht="12.75">
      <c r="F315" s="30"/>
      <c r="M315" s="22"/>
    </row>
    <row r="316" spans="6:13" ht="12.75">
      <c r="F316" s="30"/>
      <c r="M316" s="22"/>
    </row>
    <row r="317" spans="6:13" ht="12.75">
      <c r="F317" s="30"/>
      <c r="M317" s="22"/>
    </row>
    <row r="318" spans="6:13" ht="12.75">
      <c r="F318" s="30"/>
      <c r="M318" s="22"/>
    </row>
    <row r="319" spans="6:13" ht="12.75">
      <c r="F319" s="30"/>
      <c r="M319" s="22"/>
    </row>
    <row r="320" spans="6:13" ht="12.75">
      <c r="F320" s="30"/>
      <c r="M320" s="22"/>
    </row>
    <row r="321" ht="12.75">
      <c r="F321" s="30"/>
    </row>
    <row r="322" ht="12.75">
      <c r="F322" s="30"/>
    </row>
    <row r="323" ht="12.75">
      <c r="F323" s="30"/>
    </row>
    <row r="324" ht="12.75">
      <c r="F324" s="30"/>
    </row>
    <row r="325" ht="12.75">
      <c r="F325" s="30"/>
    </row>
    <row r="326" ht="12.75">
      <c r="F326" s="30"/>
    </row>
    <row r="327" ht="12.75">
      <c r="F327" s="30"/>
    </row>
    <row r="328" ht="12.75">
      <c r="F328" s="30"/>
    </row>
    <row r="329" ht="12.75">
      <c r="F329" s="30"/>
    </row>
    <row r="330" ht="12.75">
      <c r="F330" s="30"/>
    </row>
    <row r="331" ht="12.75">
      <c r="F331" s="30"/>
    </row>
    <row r="332" ht="12.75">
      <c r="F332" s="30"/>
    </row>
    <row r="333" ht="12.75">
      <c r="F333" s="30"/>
    </row>
    <row r="334" ht="12.75">
      <c r="F334" s="30"/>
    </row>
    <row r="335" ht="12.75">
      <c r="F335" s="30"/>
    </row>
    <row r="336" ht="12.75">
      <c r="F336" s="30"/>
    </row>
    <row r="337" ht="12.75">
      <c r="F337" s="30"/>
    </row>
    <row r="338" ht="12.75">
      <c r="F338" s="30"/>
    </row>
    <row r="339" ht="12.75">
      <c r="F339" s="30"/>
    </row>
    <row r="340" ht="12.75">
      <c r="F340" s="30"/>
    </row>
    <row r="341" ht="12.75">
      <c r="F341" s="30"/>
    </row>
    <row r="342" ht="12.75">
      <c r="F342" s="30"/>
    </row>
    <row r="343" ht="12.75">
      <c r="F343" s="30"/>
    </row>
    <row r="344" ht="12.75">
      <c r="F344" s="30"/>
    </row>
    <row r="345" ht="12.75">
      <c r="F345" s="30"/>
    </row>
    <row r="346" ht="12.75">
      <c r="F346" s="30"/>
    </row>
    <row r="347" ht="12.75">
      <c r="F347" s="30"/>
    </row>
    <row r="348" ht="12.75">
      <c r="F348" s="30"/>
    </row>
    <row r="349" ht="12.75">
      <c r="F349" s="30"/>
    </row>
    <row r="350" ht="12.75">
      <c r="F350" s="30"/>
    </row>
    <row r="351" ht="12.75">
      <c r="F351" s="30"/>
    </row>
    <row r="352" ht="12.75">
      <c r="F352" s="30"/>
    </row>
    <row r="353" ht="12.75">
      <c r="F353" s="30"/>
    </row>
    <row r="354" ht="12.75">
      <c r="F354" s="30"/>
    </row>
    <row r="355" ht="12.75">
      <c r="F355" s="30"/>
    </row>
    <row r="356" ht="12.75">
      <c r="F356" s="30"/>
    </row>
    <row r="357" ht="12.75">
      <c r="F357" s="30"/>
    </row>
    <row r="358" ht="12.75">
      <c r="F358" s="30"/>
    </row>
    <row r="359" ht="12.75">
      <c r="F359" s="30"/>
    </row>
    <row r="360" ht="12.75">
      <c r="F360" s="30"/>
    </row>
    <row r="361" ht="12.75">
      <c r="F361" s="30"/>
    </row>
    <row r="362" ht="12.75">
      <c r="F362" s="30"/>
    </row>
    <row r="363" ht="12.75">
      <c r="F363" s="30"/>
    </row>
    <row r="364" ht="12.75">
      <c r="F364" s="30"/>
    </row>
    <row r="365" ht="12.75">
      <c r="F365" s="30"/>
    </row>
    <row r="366" ht="12.75">
      <c r="F366" s="30"/>
    </row>
    <row r="367" ht="12.75">
      <c r="F367" s="30"/>
    </row>
    <row r="368" ht="12.75">
      <c r="F368" s="30"/>
    </row>
    <row r="369" ht="12.75">
      <c r="F369" s="30"/>
    </row>
    <row r="370" ht="12.75">
      <c r="F370" s="30"/>
    </row>
    <row r="371" ht="12.75">
      <c r="F371" s="30"/>
    </row>
    <row r="372" ht="12.75">
      <c r="F372" s="30"/>
    </row>
    <row r="373" ht="12.75">
      <c r="F373" s="30"/>
    </row>
    <row r="374" ht="12.75">
      <c r="F374" s="30"/>
    </row>
    <row r="375" ht="12.75">
      <c r="F375" s="30"/>
    </row>
    <row r="376" ht="12.75">
      <c r="F376" s="30"/>
    </row>
    <row r="377" ht="12.75">
      <c r="F377" s="30"/>
    </row>
    <row r="378" ht="12.75">
      <c r="F378" s="30"/>
    </row>
    <row r="379" ht="12.75">
      <c r="F379" s="30"/>
    </row>
    <row r="380" ht="12.75">
      <c r="F380" s="30"/>
    </row>
    <row r="381" ht="12.75">
      <c r="F381" s="30"/>
    </row>
    <row r="382" ht="12.75">
      <c r="F382" s="30"/>
    </row>
    <row r="383" ht="12.75">
      <c r="F383" s="30"/>
    </row>
    <row r="384" ht="12.75">
      <c r="F384" s="30"/>
    </row>
    <row r="385" ht="12.75">
      <c r="F385" s="30"/>
    </row>
    <row r="386" ht="12.75">
      <c r="F386" s="30"/>
    </row>
    <row r="387" ht="12.75">
      <c r="F387" s="30"/>
    </row>
    <row r="388" ht="12.75">
      <c r="F388" s="30"/>
    </row>
    <row r="389" ht="12.75">
      <c r="F389" s="30"/>
    </row>
    <row r="390" ht="12.75">
      <c r="F390" s="30"/>
    </row>
    <row r="391" ht="12.75">
      <c r="F391" s="30"/>
    </row>
    <row r="392" ht="12.75">
      <c r="F392" s="30"/>
    </row>
    <row r="393" ht="12.75">
      <c r="F393" s="30"/>
    </row>
    <row r="394" ht="12.75">
      <c r="F394" s="30"/>
    </row>
    <row r="395" ht="12.75">
      <c r="F395" s="30"/>
    </row>
    <row r="396" ht="12.75">
      <c r="F396" s="30"/>
    </row>
    <row r="397" ht="12.75">
      <c r="F397" s="30"/>
    </row>
    <row r="398" ht="12.75">
      <c r="F398" s="30"/>
    </row>
    <row r="399" ht="12.75">
      <c r="F399" s="30"/>
    </row>
    <row r="400" ht="12.75">
      <c r="F400" s="30"/>
    </row>
    <row r="401" ht="12.75">
      <c r="F401" s="30"/>
    </row>
    <row r="402" ht="12.75">
      <c r="F402" s="30"/>
    </row>
    <row r="403" ht="12.75">
      <c r="F403" s="30"/>
    </row>
    <row r="404" ht="12.75">
      <c r="F404" s="30"/>
    </row>
    <row r="405" ht="12.75">
      <c r="F405" s="30"/>
    </row>
    <row r="406" ht="12.75">
      <c r="F406" s="30"/>
    </row>
    <row r="407" ht="12.75">
      <c r="F407" s="30"/>
    </row>
    <row r="408" ht="12.75">
      <c r="F408" s="30"/>
    </row>
    <row r="409" ht="12.75">
      <c r="F409" s="30"/>
    </row>
    <row r="410" ht="12.75">
      <c r="F410" s="30"/>
    </row>
    <row r="411" ht="12.75">
      <c r="F411" s="30"/>
    </row>
    <row r="412" ht="12.75">
      <c r="F412" s="30"/>
    </row>
    <row r="413" ht="12.75">
      <c r="F413" s="30"/>
    </row>
    <row r="414" ht="12.75">
      <c r="F414" s="30"/>
    </row>
    <row r="415" ht="12.75">
      <c r="F415" s="30"/>
    </row>
    <row r="416" ht="12.75">
      <c r="F416" s="30"/>
    </row>
    <row r="417" ht="12.75">
      <c r="F417" s="30"/>
    </row>
    <row r="418" ht="12.75">
      <c r="F418" s="30"/>
    </row>
    <row r="419" ht="12.75">
      <c r="F419" s="30"/>
    </row>
    <row r="420" ht="12.75">
      <c r="F420" s="30"/>
    </row>
    <row r="421" ht="12.75">
      <c r="F421" s="30"/>
    </row>
    <row r="422" ht="12.75">
      <c r="F422" s="30"/>
    </row>
    <row r="423" ht="12.75">
      <c r="F423" s="30"/>
    </row>
    <row r="424" ht="12.75">
      <c r="F424" s="30"/>
    </row>
    <row r="425" ht="12.75">
      <c r="F425" s="30"/>
    </row>
    <row r="426" ht="12.75">
      <c r="F426" s="30"/>
    </row>
    <row r="427" ht="12.75">
      <c r="F427" s="30"/>
    </row>
    <row r="428" ht="12.75">
      <c r="F428" s="30"/>
    </row>
    <row r="429" ht="12.75">
      <c r="F429" s="30"/>
    </row>
    <row r="430" ht="12.75">
      <c r="F430" s="30"/>
    </row>
    <row r="431" ht="12.75">
      <c r="F431" s="30"/>
    </row>
    <row r="432" ht="12.75">
      <c r="F432" s="30"/>
    </row>
    <row r="433" ht="12.75">
      <c r="F433" s="30"/>
    </row>
    <row r="434" ht="12.75">
      <c r="F434" s="30"/>
    </row>
    <row r="435" ht="12.75">
      <c r="F435" s="30"/>
    </row>
    <row r="436" ht="12.75">
      <c r="F436" s="30"/>
    </row>
    <row r="437" ht="12.75">
      <c r="F437" s="30"/>
    </row>
    <row r="438" ht="12.75">
      <c r="F438" s="30"/>
    </row>
    <row r="439" ht="12.75">
      <c r="F439" s="30"/>
    </row>
    <row r="440" ht="12.75">
      <c r="F440" s="30"/>
    </row>
    <row r="441" ht="12.75">
      <c r="F441" s="30"/>
    </row>
    <row r="442" ht="12.75">
      <c r="F442" s="30"/>
    </row>
    <row r="443" ht="12.75">
      <c r="F443" s="30"/>
    </row>
    <row r="444" ht="12.75">
      <c r="F444" s="30"/>
    </row>
    <row r="445" ht="12.75">
      <c r="F445" s="30"/>
    </row>
    <row r="446" ht="12.75">
      <c r="F446" s="30"/>
    </row>
    <row r="447" ht="12.75">
      <c r="F447" s="30"/>
    </row>
    <row r="448" ht="12.75">
      <c r="F448" s="30"/>
    </row>
    <row r="449" ht="12.75">
      <c r="F449" s="30"/>
    </row>
    <row r="450" ht="12.75">
      <c r="F450" s="30"/>
    </row>
    <row r="451" ht="12.75">
      <c r="F451" s="30"/>
    </row>
    <row r="452" ht="12.75">
      <c r="F452" s="30"/>
    </row>
    <row r="453" ht="12.75">
      <c r="F453" s="30"/>
    </row>
    <row r="454" ht="12.75">
      <c r="F454" s="30"/>
    </row>
    <row r="455" ht="12.75">
      <c r="F455" s="30"/>
    </row>
    <row r="456" ht="12.75">
      <c r="F456" s="30"/>
    </row>
    <row r="457" ht="12.75">
      <c r="F457" s="30"/>
    </row>
    <row r="458" ht="12.75">
      <c r="F458" s="30"/>
    </row>
    <row r="459" ht="12.75">
      <c r="F459" s="30"/>
    </row>
    <row r="460" ht="12.75">
      <c r="F460" s="30"/>
    </row>
    <row r="461" ht="12.75">
      <c r="F461" s="30"/>
    </row>
    <row r="462" ht="12.75">
      <c r="F462" s="30"/>
    </row>
    <row r="463" ht="12.75">
      <c r="F463" s="30"/>
    </row>
    <row r="464" ht="12.75">
      <c r="F464" s="30"/>
    </row>
    <row r="465" ht="12.75">
      <c r="F465" s="30"/>
    </row>
    <row r="466" ht="12.75">
      <c r="F466" s="30"/>
    </row>
    <row r="467" ht="12.75">
      <c r="F467" s="30"/>
    </row>
    <row r="468" ht="12.75">
      <c r="F468" s="30"/>
    </row>
    <row r="469" ht="12.75">
      <c r="F469" s="30"/>
    </row>
    <row r="470" ht="12.75">
      <c r="F470" s="30"/>
    </row>
    <row r="471" ht="12.75">
      <c r="F471" s="30"/>
    </row>
    <row r="472" ht="12.75">
      <c r="F472" s="30"/>
    </row>
    <row r="473" ht="12.75">
      <c r="F473" s="30"/>
    </row>
    <row r="474" ht="12.75">
      <c r="F474" s="30"/>
    </row>
    <row r="475" ht="12.75">
      <c r="F475" s="30"/>
    </row>
    <row r="476" ht="12.75">
      <c r="F476" s="30"/>
    </row>
    <row r="477" ht="12.75">
      <c r="F477" s="30"/>
    </row>
    <row r="478" ht="12.75">
      <c r="F478" s="30"/>
    </row>
    <row r="479" ht="12.75">
      <c r="F479" s="30"/>
    </row>
    <row r="480" ht="12.75">
      <c r="F480" s="30"/>
    </row>
    <row r="481" ht="12.75">
      <c r="F481" s="30"/>
    </row>
    <row r="482" ht="12.75">
      <c r="F482" s="30"/>
    </row>
    <row r="483" ht="12.75">
      <c r="F483" s="30"/>
    </row>
    <row r="484" ht="12.75">
      <c r="F484" s="30"/>
    </row>
    <row r="485" ht="12.75">
      <c r="F485" s="30"/>
    </row>
    <row r="486" ht="12.75">
      <c r="F486" s="30"/>
    </row>
    <row r="487" ht="12.75">
      <c r="F487" s="30"/>
    </row>
    <row r="488" ht="12.75">
      <c r="F488" s="30"/>
    </row>
    <row r="489" ht="12.75">
      <c r="F489" s="30"/>
    </row>
    <row r="490" ht="12.75">
      <c r="F490" s="30"/>
    </row>
    <row r="491" ht="12.75">
      <c r="F491" s="30"/>
    </row>
    <row r="492" ht="12.75">
      <c r="F492" s="30"/>
    </row>
    <row r="493" ht="12.75">
      <c r="F493" s="30"/>
    </row>
    <row r="494" ht="12.75">
      <c r="F494" s="30"/>
    </row>
    <row r="495" ht="12.75">
      <c r="F495" s="30"/>
    </row>
    <row r="496" ht="12.75">
      <c r="F496" s="30"/>
    </row>
    <row r="497" ht="12.75">
      <c r="F497" s="30"/>
    </row>
    <row r="498" ht="12.75">
      <c r="F498" s="30"/>
    </row>
    <row r="499" ht="12.75">
      <c r="F499" s="30"/>
    </row>
    <row r="500" ht="12.75">
      <c r="F500" s="30"/>
    </row>
    <row r="501" ht="12.75">
      <c r="F501" s="30"/>
    </row>
    <row r="502" ht="12.75">
      <c r="F502" s="30"/>
    </row>
    <row r="503" ht="12.75">
      <c r="F503" s="30"/>
    </row>
    <row r="504" ht="12.75">
      <c r="F504" s="30"/>
    </row>
    <row r="505" ht="12.75">
      <c r="F505" s="30"/>
    </row>
    <row r="506" ht="12.75">
      <c r="F506" s="30"/>
    </row>
    <row r="507" ht="12.75">
      <c r="F507" s="30"/>
    </row>
    <row r="508" ht="12.75">
      <c r="F508" s="30"/>
    </row>
    <row r="509" ht="12.75">
      <c r="F509" s="30"/>
    </row>
    <row r="510" ht="12.75">
      <c r="F510" s="30"/>
    </row>
    <row r="511" ht="12.75">
      <c r="F511" s="30"/>
    </row>
    <row r="512" ht="12.75">
      <c r="F512" s="30"/>
    </row>
    <row r="513" ht="12.75">
      <c r="F513" s="30"/>
    </row>
    <row r="514" ht="12.75">
      <c r="F514" s="30"/>
    </row>
    <row r="515" ht="12.75">
      <c r="F515" s="30"/>
    </row>
    <row r="516" ht="12.75">
      <c r="F516" s="30"/>
    </row>
    <row r="517" ht="12.75">
      <c r="F517" s="30"/>
    </row>
    <row r="518" ht="12.75">
      <c r="F518" s="30"/>
    </row>
    <row r="519" ht="12.75">
      <c r="F519" s="30"/>
    </row>
    <row r="520" ht="12.75">
      <c r="F520" s="30"/>
    </row>
    <row r="521" ht="12.75">
      <c r="F521" s="30"/>
    </row>
    <row r="522" ht="12.75">
      <c r="F522" s="30"/>
    </row>
    <row r="523" ht="12.75">
      <c r="F523" s="30"/>
    </row>
    <row r="524" ht="12.75">
      <c r="F524" s="30"/>
    </row>
    <row r="525" ht="12.75">
      <c r="F525" s="30"/>
    </row>
    <row r="526" ht="12.75">
      <c r="F526" s="30"/>
    </row>
    <row r="527" ht="12.75">
      <c r="F527" s="30"/>
    </row>
    <row r="528" ht="12.75">
      <c r="F528" s="30"/>
    </row>
    <row r="529" ht="12.75">
      <c r="F529" s="30"/>
    </row>
    <row r="530" ht="12.75">
      <c r="F530" s="30"/>
    </row>
    <row r="531" ht="12.75">
      <c r="F531" s="30"/>
    </row>
    <row r="532" ht="12.75">
      <c r="F532" s="30"/>
    </row>
    <row r="533" ht="12.75">
      <c r="F533" s="30"/>
    </row>
    <row r="534" ht="12.75">
      <c r="F534" s="30"/>
    </row>
    <row r="535" ht="12.75">
      <c r="F535" s="30"/>
    </row>
    <row r="536" ht="12.75">
      <c r="F536" s="30"/>
    </row>
    <row r="537" ht="12.75">
      <c r="F537" s="30"/>
    </row>
    <row r="538" ht="12.75">
      <c r="F538" s="30"/>
    </row>
    <row r="539" ht="12.75">
      <c r="F539" s="30"/>
    </row>
    <row r="540" ht="12.75">
      <c r="F540" s="30"/>
    </row>
    <row r="541" ht="12.75">
      <c r="F541" s="30"/>
    </row>
    <row r="542" ht="12.75">
      <c r="F542" s="30"/>
    </row>
    <row r="543" ht="12.75">
      <c r="F543" s="30"/>
    </row>
    <row r="544" ht="12.75">
      <c r="F544" s="30"/>
    </row>
    <row r="545" ht="12.75">
      <c r="F545" s="30"/>
    </row>
    <row r="546" ht="12.75">
      <c r="F546" s="30"/>
    </row>
    <row r="547" ht="12.75">
      <c r="F547" s="30"/>
    </row>
    <row r="548" ht="12.75">
      <c r="F548" s="30"/>
    </row>
    <row r="549" ht="12.75">
      <c r="F549" s="30"/>
    </row>
    <row r="550" ht="12.75">
      <c r="F550" s="30"/>
    </row>
    <row r="551" ht="12.75">
      <c r="F551" s="30"/>
    </row>
    <row r="552" ht="12.75">
      <c r="F552" s="30"/>
    </row>
    <row r="553" ht="12.75">
      <c r="F553" s="30"/>
    </row>
    <row r="554" ht="12.75">
      <c r="F554" s="30"/>
    </row>
    <row r="555" ht="12.75">
      <c r="F555" s="30"/>
    </row>
    <row r="556" ht="12.75">
      <c r="F556" s="30"/>
    </row>
    <row r="557" ht="12.75">
      <c r="F557" s="30"/>
    </row>
    <row r="558" ht="12.75">
      <c r="F558" s="30"/>
    </row>
    <row r="559" ht="12.75">
      <c r="F559" s="30"/>
    </row>
    <row r="560" ht="12.75">
      <c r="F560" s="30"/>
    </row>
    <row r="561" ht="12.75">
      <c r="F561" s="30"/>
    </row>
    <row r="562" ht="12.75">
      <c r="F562" s="30"/>
    </row>
    <row r="563" ht="12.75">
      <c r="F563" s="30"/>
    </row>
    <row r="564" ht="12.75">
      <c r="F564" s="30"/>
    </row>
    <row r="565" ht="12.75">
      <c r="F565" s="30"/>
    </row>
    <row r="566" ht="12.75">
      <c r="F566" s="30"/>
    </row>
    <row r="567" ht="12.75">
      <c r="F567" s="30"/>
    </row>
    <row r="568" ht="12.75">
      <c r="F568" s="30"/>
    </row>
    <row r="569" ht="12.75">
      <c r="F569" s="30"/>
    </row>
    <row r="570" ht="12.75">
      <c r="F570" s="30"/>
    </row>
    <row r="571" ht="12.75">
      <c r="F571" s="30"/>
    </row>
    <row r="572" ht="12.75">
      <c r="F572" s="30"/>
    </row>
    <row r="573" ht="12.75">
      <c r="F573" s="30"/>
    </row>
    <row r="574" ht="12.75">
      <c r="F574" s="30"/>
    </row>
    <row r="575" ht="12.75">
      <c r="F575" s="30"/>
    </row>
    <row r="576" ht="12.75">
      <c r="F576" s="30"/>
    </row>
    <row r="577" ht="12.75">
      <c r="F577" s="30"/>
    </row>
    <row r="578" ht="12.75">
      <c r="F578" s="30"/>
    </row>
    <row r="579" ht="12.75">
      <c r="F579" s="30"/>
    </row>
    <row r="580" ht="12.75">
      <c r="F580" s="30"/>
    </row>
    <row r="581" ht="12.75">
      <c r="F581" s="30"/>
    </row>
    <row r="582" ht="12.75">
      <c r="F582" s="30"/>
    </row>
    <row r="583" ht="12.75">
      <c r="F583" s="30"/>
    </row>
    <row r="584" ht="12.75">
      <c r="F584" s="30"/>
    </row>
    <row r="585" ht="12.75">
      <c r="F585" s="30"/>
    </row>
    <row r="586" ht="12.75">
      <c r="F586" s="30"/>
    </row>
    <row r="587" ht="12.75">
      <c r="F587" s="30"/>
    </row>
    <row r="588" ht="12.75">
      <c r="F588" s="30"/>
    </row>
    <row r="589" ht="12.75">
      <c r="F589" s="30"/>
    </row>
    <row r="590" ht="12.75">
      <c r="F590" s="30"/>
    </row>
    <row r="591" ht="12.75">
      <c r="F591" s="30"/>
    </row>
    <row r="592" ht="12.75">
      <c r="F592" s="30"/>
    </row>
    <row r="593" ht="12.75">
      <c r="F593" s="30"/>
    </row>
    <row r="594" ht="12.75">
      <c r="F594" s="30"/>
    </row>
    <row r="595" ht="12.75">
      <c r="F595" s="30"/>
    </row>
    <row r="596" ht="12.75">
      <c r="F596" s="30"/>
    </row>
    <row r="597" ht="12.75">
      <c r="F597" s="30"/>
    </row>
    <row r="598" ht="12.75">
      <c r="F598" s="30"/>
    </row>
    <row r="599" ht="12.75">
      <c r="F599" s="30"/>
    </row>
    <row r="600" ht="12.75">
      <c r="F600" s="30"/>
    </row>
    <row r="601" ht="12.75">
      <c r="F601" s="30"/>
    </row>
    <row r="602" ht="12.75">
      <c r="F602" s="30"/>
    </row>
    <row r="603" ht="12.75">
      <c r="F603" s="30"/>
    </row>
    <row r="604" ht="12.75">
      <c r="F604" s="30"/>
    </row>
    <row r="605" ht="12.75">
      <c r="F605" s="30"/>
    </row>
    <row r="606" ht="12.75">
      <c r="F606" s="30"/>
    </row>
    <row r="607" ht="12.75">
      <c r="F607" s="30"/>
    </row>
    <row r="608" ht="12.75">
      <c r="F608" s="30"/>
    </row>
    <row r="609" ht="12.75">
      <c r="F609" s="30"/>
    </row>
    <row r="610" ht="12.75">
      <c r="F610" s="30"/>
    </row>
    <row r="611" ht="12.75">
      <c r="F611" s="30"/>
    </row>
    <row r="612" ht="12.75">
      <c r="F612" s="30"/>
    </row>
    <row r="613" ht="12.75">
      <c r="F613" s="30"/>
    </row>
    <row r="614" ht="12.75">
      <c r="F614" s="30"/>
    </row>
    <row r="615" ht="12.75">
      <c r="F615" s="30"/>
    </row>
    <row r="616" ht="12.75">
      <c r="F616" s="30"/>
    </row>
    <row r="617" ht="12.75">
      <c r="F617" s="30"/>
    </row>
    <row r="618" ht="12.75">
      <c r="F618" s="30"/>
    </row>
    <row r="619" ht="12.75">
      <c r="F619" s="30"/>
    </row>
    <row r="620" ht="12.75">
      <c r="F620" s="30"/>
    </row>
    <row r="621" ht="12.75">
      <c r="F621" s="30"/>
    </row>
    <row r="622" ht="12.75">
      <c r="F622" s="30"/>
    </row>
    <row r="623" ht="12.75">
      <c r="F623" s="30"/>
    </row>
    <row r="624" ht="12.75">
      <c r="F624" s="30"/>
    </row>
    <row r="625" ht="12.75">
      <c r="F625" s="30"/>
    </row>
    <row r="626" ht="12.75">
      <c r="F626" s="30"/>
    </row>
    <row r="627" ht="12.75">
      <c r="F627" s="30"/>
    </row>
    <row r="628" ht="12.75">
      <c r="F628" s="30"/>
    </row>
    <row r="629" ht="12.75">
      <c r="F629" s="30"/>
    </row>
    <row r="630" ht="12.75">
      <c r="F630" s="30"/>
    </row>
    <row r="631" ht="12.75">
      <c r="F631" s="30"/>
    </row>
    <row r="632" ht="12.75">
      <c r="F632" s="30"/>
    </row>
    <row r="633" ht="12.75">
      <c r="F633" s="30"/>
    </row>
    <row r="634" ht="12.75">
      <c r="F634" s="30"/>
    </row>
    <row r="635" ht="12.75">
      <c r="F635" s="30"/>
    </row>
    <row r="636" ht="12.75">
      <c r="F636" s="30"/>
    </row>
    <row r="637" ht="12.75">
      <c r="F637" s="30"/>
    </row>
    <row r="638" ht="12.75">
      <c r="F638" s="30"/>
    </row>
    <row r="639" ht="12.75">
      <c r="F639" s="30"/>
    </row>
    <row r="640" ht="12.75">
      <c r="F640" s="30"/>
    </row>
    <row r="641" ht="12.75">
      <c r="F641" s="30"/>
    </row>
    <row r="642" ht="12.75">
      <c r="F642" s="30"/>
    </row>
    <row r="643" ht="12.75">
      <c r="F643" s="30"/>
    </row>
    <row r="644" ht="12.75">
      <c r="F644" s="30"/>
    </row>
    <row r="645" ht="12.75">
      <c r="F645" s="30"/>
    </row>
    <row r="646" ht="12.75">
      <c r="F646" s="30"/>
    </row>
    <row r="647" ht="12.75">
      <c r="F647" s="30"/>
    </row>
    <row r="648" ht="12.75">
      <c r="F648" s="30"/>
    </row>
    <row r="649" ht="12.75">
      <c r="F649" s="30"/>
    </row>
    <row r="650" ht="12.75">
      <c r="F650" s="30"/>
    </row>
    <row r="651" ht="12.75">
      <c r="F651" s="30"/>
    </row>
    <row r="652" ht="12.75">
      <c r="F652" s="30"/>
    </row>
    <row r="653" ht="12.75">
      <c r="F653" s="30"/>
    </row>
    <row r="654" ht="12.75">
      <c r="F654" s="30"/>
    </row>
    <row r="655" ht="12.75">
      <c r="F655" s="30"/>
    </row>
    <row r="656" ht="12.75">
      <c r="F656" s="30"/>
    </row>
    <row r="657" ht="12.75">
      <c r="F657" s="30"/>
    </row>
    <row r="658" ht="12.75">
      <c r="F658" s="30"/>
    </row>
    <row r="659" ht="12.75">
      <c r="F659" s="30"/>
    </row>
    <row r="660" ht="12.75">
      <c r="F660" s="30"/>
    </row>
    <row r="661" ht="12.75">
      <c r="F661" s="30"/>
    </row>
    <row r="662" ht="12.75">
      <c r="F662" s="30"/>
    </row>
    <row r="663" ht="12.75">
      <c r="F663" s="30"/>
    </row>
    <row r="664" ht="12.75">
      <c r="F664" s="30"/>
    </row>
    <row r="665" ht="12.75">
      <c r="F665" s="30"/>
    </row>
    <row r="666" ht="12.75">
      <c r="F666" s="30"/>
    </row>
    <row r="667" ht="12.75">
      <c r="F667" s="30"/>
    </row>
    <row r="668" ht="12.75">
      <c r="F668" s="30"/>
    </row>
    <row r="669" ht="12.75">
      <c r="F669" s="30"/>
    </row>
    <row r="670" ht="12.75">
      <c r="F670" s="30"/>
    </row>
    <row r="671" ht="12.75">
      <c r="F671" s="30"/>
    </row>
    <row r="672" ht="12.75">
      <c r="F672" s="30"/>
    </row>
    <row r="673" ht="12.75">
      <c r="F673" s="30"/>
    </row>
    <row r="674" ht="12.75">
      <c r="F674" s="30"/>
    </row>
    <row r="675" ht="12.75">
      <c r="F675" s="30"/>
    </row>
    <row r="676" ht="12.75">
      <c r="F676" s="30"/>
    </row>
    <row r="677" ht="12.75">
      <c r="F677" s="30"/>
    </row>
    <row r="678" ht="12.75">
      <c r="F678" s="30"/>
    </row>
    <row r="679" ht="12.75">
      <c r="F679" s="30"/>
    </row>
    <row r="680" ht="12.75">
      <c r="F680" s="30"/>
    </row>
    <row r="681" ht="12.75">
      <c r="F681" s="30"/>
    </row>
    <row r="682" ht="12.75">
      <c r="F682" s="30"/>
    </row>
    <row r="683" ht="12.75">
      <c r="F683" s="30"/>
    </row>
    <row r="684" ht="12.75">
      <c r="F684" s="30"/>
    </row>
    <row r="685" ht="12.75">
      <c r="F685" s="30"/>
    </row>
    <row r="686" ht="12.75">
      <c r="F686" s="30"/>
    </row>
    <row r="687" ht="12.75">
      <c r="F687" s="30"/>
    </row>
    <row r="688" ht="12.75">
      <c r="F688" s="30"/>
    </row>
    <row r="689" ht="12.75">
      <c r="F689" s="30"/>
    </row>
    <row r="690" ht="12.75">
      <c r="F690" s="30"/>
    </row>
    <row r="691" ht="12.75">
      <c r="F691" s="30"/>
    </row>
    <row r="692" ht="12.75">
      <c r="F692" s="30"/>
    </row>
    <row r="693" ht="12.75">
      <c r="F693" s="30"/>
    </row>
    <row r="694" ht="12.75">
      <c r="F694" s="30"/>
    </row>
    <row r="695" ht="12.75">
      <c r="F695" s="30"/>
    </row>
    <row r="696" ht="12.75">
      <c r="F696" s="30"/>
    </row>
    <row r="697" ht="12.75">
      <c r="F697" s="30"/>
    </row>
    <row r="698" ht="12.75">
      <c r="F698" s="30"/>
    </row>
    <row r="699" ht="12.75">
      <c r="F699" s="30"/>
    </row>
    <row r="700" ht="12.75">
      <c r="F700" s="30"/>
    </row>
    <row r="701" ht="12.75">
      <c r="F701" s="30"/>
    </row>
    <row r="702" ht="12.75">
      <c r="F702" s="30"/>
    </row>
    <row r="703" ht="12.75">
      <c r="F703" s="30"/>
    </row>
    <row r="704" ht="12.75">
      <c r="F704" s="30"/>
    </row>
    <row r="705" ht="12.75">
      <c r="F705" s="30"/>
    </row>
    <row r="706" ht="12.75">
      <c r="F706" s="30"/>
    </row>
    <row r="707" ht="12.75">
      <c r="F707" s="30"/>
    </row>
    <row r="708" ht="12.75">
      <c r="F708" s="30"/>
    </row>
    <row r="709" ht="12.75">
      <c r="F709" s="30"/>
    </row>
    <row r="710" ht="12.75">
      <c r="F710" s="30"/>
    </row>
    <row r="711" ht="12.75">
      <c r="F711" s="30"/>
    </row>
    <row r="712" ht="12.75">
      <c r="F712" s="30"/>
    </row>
    <row r="713" ht="12.75">
      <c r="F713" s="30"/>
    </row>
    <row r="714" ht="12.75">
      <c r="F714" s="30"/>
    </row>
    <row r="715" ht="12.75">
      <c r="F715" s="30"/>
    </row>
    <row r="716" ht="12.75">
      <c r="F716" s="30"/>
    </row>
    <row r="717" ht="12.75">
      <c r="F717" s="30"/>
    </row>
    <row r="718" ht="12.75">
      <c r="F718" s="30"/>
    </row>
    <row r="719" ht="12.75">
      <c r="F719" s="30"/>
    </row>
    <row r="720" ht="12.75">
      <c r="F720" s="30"/>
    </row>
    <row r="721" ht="12.75">
      <c r="F721" s="30"/>
    </row>
    <row r="722" ht="12.75">
      <c r="F722" s="30"/>
    </row>
    <row r="723" ht="12.75">
      <c r="F723" s="30"/>
    </row>
    <row r="724" ht="12.75">
      <c r="F724" s="30"/>
    </row>
    <row r="725" ht="12.75">
      <c r="F725" s="30"/>
    </row>
    <row r="726" ht="12.75">
      <c r="F726" s="30"/>
    </row>
    <row r="727" ht="12.75">
      <c r="F727" s="30"/>
    </row>
    <row r="728" ht="12.75">
      <c r="F728" s="30"/>
    </row>
    <row r="729" ht="12.75">
      <c r="F729" s="30"/>
    </row>
    <row r="730" ht="12.75">
      <c r="F730" s="30"/>
    </row>
    <row r="731" ht="12.75">
      <c r="F731" s="30"/>
    </row>
    <row r="732" ht="12.75">
      <c r="F732" s="30"/>
    </row>
    <row r="733" ht="12.75">
      <c r="F733" s="30"/>
    </row>
    <row r="734" ht="12.75">
      <c r="F734" s="30"/>
    </row>
    <row r="735" ht="12.75">
      <c r="F735" s="30"/>
    </row>
    <row r="736" ht="12.75">
      <c r="F736" s="30"/>
    </row>
    <row r="737" ht="12.75">
      <c r="F737" s="30"/>
    </row>
    <row r="738" ht="12.75">
      <c r="F738" s="30"/>
    </row>
    <row r="739" ht="12.75">
      <c r="F739" s="30"/>
    </row>
    <row r="740" ht="12.75">
      <c r="F740" s="30"/>
    </row>
    <row r="741" ht="12.75">
      <c r="F741" s="30"/>
    </row>
    <row r="742" ht="12.75">
      <c r="F742" s="30"/>
    </row>
    <row r="743" ht="12.75">
      <c r="F743" s="30"/>
    </row>
    <row r="744" ht="12.75">
      <c r="F744" s="30"/>
    </row>
    <row r="745" ht="12.75">
      <c r="F745" s="30"/>
    </row>
    <row r="746" ht="12.75">
      <c r="F746" s="30"/>
    </row>
    <row r="747" ht="12.75">
      <c r="F747" s="30"/>
    </row>
    <row r="748" ht="12.75">
      <c r="F748" s="30"/>
    </row>
    <row r="749" ht="12.75">
      <c r="F749" s="30"/>
    </row>
    <row r="750" ht="12.75">
      <c r="F750" s="30"/>
    </row>
    <row r="751" ht="12.75">
      <c r="F751" s="30"/>
    </row>
    <row r="752" ht="12.75">
      <c r="F752" s="30"/>
    </row>
    <row r="753" ht="12.75">
      <c r="F753" s="30"/>
    </row>
    <row r="754" ht="12.75">
      <c r="F754" s="30"/>
    </row>
    <row r="755" ht="12.75">
      <c r="F755" s="30"/>
    </row>
    <row r="756" ht="12.75">
      <c r="F756" s="30"/>
    </row>
    <row r="757" ht="12.75">
      <c r="F757" s="30"/>
    </row>
    <row r="758" ht="12.75">
      <c r="F758" s="30"/>
    </row>
    <row r="759" ht="12.75">
      <c r="F759" s="30"/>
    </row>
    <row r="760" ht="12.75">
      <c r="F760" s="30"/>
    </row>
    <row r="761" ht="12.75">
      <c r="F761" s="30"/>
    </row>
    <row r="762" ht="12.75">
      <c r="F762" s="30"/>
    </row>
    <row r="763" ht="12.75">
      <c r="F763" s="30"/>
    </row>
    <row r="764" ht="12.75">
      <c r="F764" s="30"/>
    </row>
    <row r="765" ht="12.75">
      <c r="F765" s="30"/>
    </row>
    <row r="766" ht="12.75">
      <c r="F766" s="30"/>
    </row>
    <row r="767" ht="12.75">
      <c r="F767" s="30"/>
    </row>
    <row r="768" ht="12.75">
      <c r="F768" s="30"/>
    </row>
    <row r="769" ht="12.75">
      <c r="F769" s="30"/>
    </row>
    <row r="770" ht="12.75">
      <c r="F770" s="30"/>
    </row>
    <row r="771" ht="12.75">
      <c r="F771" s="30"/>
    </row>
    <row r="772" ht="12.75">
      <c r="F772" s="30"/>
    </row>
    <row r="773" ht="12.75">
      <c r="F773" s="30"/>
    </row>
    <row r="774" ht="12.75">
      <c r="F774" s="30"/>
    </row>
    <row r="775" ht="12.75">
      <c r="F775" s="30"/>
    </row>
    <row r="776" ht="12.75">
      <c r="F776" s="30"/>
    </row>
    <row r="777" ht="12.75">
      <c r="F777" s="30"/>
    </row>
    <row r="778" ht="12.75">
      <c r="F778" s="30"/>
    </row>
    <row r="779" ht="12.75">
      <c r="F779" s="30"/>
    </row>
    <row r="780" ht="12.75">
      <c r="F780" s="30"/>
    </row>
    <row r="781" ht="12.75">
      <c r="F781" s="30"/>
    </row>
    <row r="782" ht="12.75">
      <c r="F782" s="30"/>
    </row>
    <row r="783" ht="12.75">
      <c r="F783" s="30"/>
    </row>
    <row r="784" ht="12.75">
      <c r="F784" s="30"/>
    </row>
    <row r="785" ht="12.75">
      <c r="F785" s="30"/>
    </row>
    <row r="786" ht="12.75">
      <c r="F786" s="30"/>
    </row>
    <row r="787" ht="12.75">
      <c r="F787" s="30"/>
    </row>
    <row r="788" ht="12.75">
      <c r="F788" s="30"/>
    </row>
    <row r="789" ht="12.75">
      <c r="F789" s="30"/>
    </row>
    <row r="790" ht="12.75">
      <c r="F790" s="30"/>
    </row>
    <row r="791" ht="12.75">
      <c r="F791" s="30"/>
    </row>
    <row r="792" ht="12.75">
      <c r="F792" s="30"/>
    </row>
    <row r="793" ht="12.75">
      <c r="F793" s="30"/>
    </row>
    <row r="794" ht="12.75">
      <c r="F794" s="30"/>
    </row>
    <row r="795" ht="12.75">
      <c r="F795" s="30"/>
    </row>
    <row r="796" ht="12.75">
      <c r="F796" s="30"/>
    </row>
    <row r="797" ht="12.75">
      <c r="F797" s="30"/>
    </row>
    <row r="798" ht="12.75">
      <c r="F798" s="30"/>
    </row>
    <row r="799" ht="12.75">
      <c r="F799" s="30"/>
    </row>
    <row r="800" ht="12.75">
      <c r="F800" s="30"/>
    </row>
    <row r="801" ht="12.75">
      <c r="F801" s="30"/>
    </row>
    <row r="802" ht="12.75">
      <c r="F802" s="30"/>
    </row>
    <row r="803" ht="12.75">
      <c r="F803" s="30"/>
    </row>
    <row r="804" ht="12.75">
      <c r="F804" s="30"/>
    </row>
    <row r="805" ht="12.75">
      <c r="F805" s="30"/>
    </row>
    <row r="806" ht="12.75">
      <c r="F806" s="30"/>
    </row>
    <row r="807" ht="12.75">
      <c r="F807" s="30"/>
    </row>
    <row r="808" ht="12.75">
      <c r="F808" s="30"/>
    </row>
    <row r="809" ht="12.75">
      <c r="F809" s="30"/>
    </row>
    <row r="810" ht="12.75">
      <c r="F810" s="30"/>
    </row>
    <row r="811" ht="12.75">
      <c r="F811" s="30"/>
    </row>
    <row r="812" ht="12.75">
      <c r="F812" s="30"/>
    </row>
    <row r="813" ht="12.75">
      <c r="F813" s="30"/>
    </row>
    <row r="814" ht="12.75">
      <c r="F814" s="30"/>
    </row>
    <row r="815" ht="12.75">
      <c r="F815" s="30"/>
    </row>
    <row r="816" ht="12.75">
      <c r="F816" s="30"/>
    </row>
    <row r="817" ht="12.75">
      <c r="F817" s="30"/>
    </row>
    <row r="818" ht="12.75">
      <c r="F818" s="30"/>
    </row>
    <row r="819" ht="12.75">
      <c r="F819" s="30"/>
    </row>
    <row r="820" ht="12.75">
      <c r="F820" s="30"/>
    </row>
    <row r="821" ht="12.75">
      <c r="F821" s="30"/>
    </row>
    <row r="822" ht="12.75">
      <c r="F822" s="30"/>
    </row>
    <row r="823" ht="12.75">
      <c r="F823" s="30"/>
    </row>
    <row r="824" ht="12.75">
      <c r="F824" s="30"/>
    </row>
    <row r="825" ht="12.75">
      <c r="F825" s="30"/>
    </row>
    <row r="826" ht="12.75">
      <c r="F826" s="30"/>
    </row>
    <row r="827" ht="12.75">
      <c r="F827" s="30"/>
    </row>
    <row r="828" ht="12.75">
      <c r="F828" s="30"/>
    </row>
    <row r="829" ht="12.75">
      <c r="F829" s="30"/>
    </row>
    <row r="830" ht="12.75">
      <c r="F830" s="30"/>
    </row>
    <row r="831" ht="12.75">
      <c r="F831" s="30"/>
    </row>
    <row r="832" ht="12.75">
      <c r="F832" s="30"/>
    </row>
    <row r="833" ht="12.75">
      <c r="F833" s="30"/>
    </row>
    <row r="834" ht="12.75">
      <c r="F834" s="30"/>
    </row>
    <row r="835" ht="12.75">
      <c r="F835" s="30"/>
    </row>
    <row r="836" ht="12.75">
      <c r="F836" s="30"/>
    </row>
    <row r="837" ht="12.75">
      <c r="F837" s="30"/>
    </row>
    <row r="838" ht="12.75">
      <c r="F838" s="30"/>
    </row>
    <row r="839" ht="12.75">
      <c r="F839" s="30"/>
    </row>
    <row r="840" ht="12.75">
      <c r="F840" s="30"/>
    </row>
    <row r="841" ht="12.75">
      <c r="F841" s="30"/>
    </row>
    <row r="842" ht="12.75">
      <c r="F842" s="30"/>
    </row>
    <row r="843" ht="12.75">
      <c r="F843" s="30"/>
    </row>
    <row r="844" ht="12.75">
      <c r="F844" s="30"/>
    </row>
    <row r="845" ht="12.75">
      <c r="F845" s="30"/>
    </row>
    <row r="846" ht="12.75">
      <c r="F846" s="30"/>
    </row>
    <row r="847" ht="12.75">
      <c r="F847" s="30"/>
    </row>
    <row r="848" ht="12.75">
      <c r="F848" s="30"/>
    </row>
    <row r="849" ht="12.75">
      <c r="F849" s="30"/>
    </row>
    <row r="850" ht="12.75">
      <c r="F850" s="30"/>
    </row>
    <row r="851" ht="12.75">
      <c r="F851" s="30"/>
    </row>
    <row r="852" ht="12.75">
      <c r="F852" s="30"/>
    </row>
    <row r="853" ht="12.75">
      <c r="F853" s="30"/>
    </row>
    <row r="854" ht="12.75">
      <c r="F854" s="30"/>
    </row>
    <row r="855" ht="12.75">
      <c r="F855" s="30"/>
    </row>
    <row r="856" ht="12.75">
      <c r="F856" s="30"/>
    </row>
    <row r="857" ht="12.75">
      <c r="F857" s="30"/>
    </row>
    <row r="858" ht="12.75">
      <c r="F858" s="30"/>
    </row>
    <row r="859" ht="12.75">
      <c r="F859" s="30"/>
    </row>
    <row r="860" ht="12.75">
      <c r="F860" s="30"/>
    </row>
    <row r="861" ht="12.75">
      <c r="F861" s="30"/>
    </row>
    <row r="862" ht="12.75">
      <c r="F862" s="30"/>
    </row>
    <row r="863" ht="12.75">
      <c r="F863" s="30"/>
    </row>
    <row r="864" ht="12.75">
      <c r="F864" s="30"/>
    </row>
    <row r="865" ht="12.75">
      <c r="F865" s="30"/>
    </row>
    <row r="866" ht="12.75">
      <c r="F866" s="30"/>
    </row>
    <row r="867" ht="12.75">
      <c r="F867" s="30"/>
    </row>
    <row r="868" ht="12.75">
      <c r="F868" s="30"/>
    </row>
    <row r="869" ht="12.75">
      <c r="F869" s="30"/>
    </row>
    <row r="870" ht="12.75">
      <c r="F870" s="30"/>
    </row>
    <row r="871" ht="12.75">
      <c r="F871" s="30"/>
    </row>
    <row r="872" ht="12.75">
      <c r="F872" s="30"/>
    </row>
    <row r="873" ht="12.75">
      <c r="F873" s="30"/>
    </row>
    <row r="874" ht="12.75">
      <c r="F874" s="30"/>
    </row>
    <row r="875" ht="12.75">
      <c r="F875" s="30"/>
    </row>
    <row r="876" ht="12.75">
      <c r="F876" s="30"/>
    </row>
    <row r="877" ht="12.75">
      <c r="F877" s="30"/>
    </row>
    <row r="878" ht="12.75">
      <c r="F878" s="30"/>
    </row>
    <row r="879" ht="12.75">
      <c r="F879" s="30"/>
    </row>
    <row r="880" ht="12.75">
      <c r="F880" s="30"/>
    </row>
    <row r="881" ht="12.75">
      <c r="F881" s="30"/>
    </row>
    <row r="882" ht="12.75">
      <c r="F882" s="30"/>
    </row>
    <row r="883" ht="12.75">
      <c r="F883" s="30"/>
    </row>
    <row r="884" ht="12.75">
      <c r="F884" s="30"/>
    </row>
    <row r="885" ht="12.75">
      <c r="F885" s="30"/>
    </row>
    <row r="886" ht="12.75">
      <c r="F886" s="30"/>
    </row>
    <row r="887" ht="12.75">
      <c r="F887" s="30"/>
    </row>
    <row r="888" ht="12.75">
      <c r="F888" s="30"/>
    </row>
    <row r="889" ht="12.75">
      <c r="F889" s="30"/>
    </row>
    <row r="890" ht="12.75">
      <c r="F890" s="30"/>
    </row>
    <row r="891" ht="12.75">
      <c r="F891" s="30"/>
    </row>
    <row r="892" ht="12.75">
      <c r="F892" s="30"/>
    </row>
    <row r="893" ht="12.75">
      <c r="F893" s="30"/>
    </row>
    <row r="894" ht="12.75">
      <c r="F894" s="30"/>
    </row>
    <row r="895" ht="12.75">
      <c r="F895" s="30"/>
    </row>
    <row r="896" ht="12.75">
      <c r="F896" s="30"/>
    </row>
    <row r="897" ht="12.75">
      <c r="F897" s="30"/>
    </row>
    <row r="898" ht="12.75">
      <c r="F898" s="30"/>
    </row>
    <row r="899" ht="12.75">
      <c r="F899" s="30"/>
    </row>
    <row r="900" ht="12.75">
      <c r="F900" s="30"/>
    </row>
    <row r="901" ht="12.75">
      <c r="F901" s="30"/>
    </row>
    <row r="902" ht="12.75">
      <c r="F902" s="30"/>
    </row>
    <row r="903" ht="12.75">
      <c r="F903" s="30"/>
    </row>
    <row r="904" ht="12.75">
      <c r="F904" s="30"/>
    </row>
    <row r="905" ht="12.75">
      <c r="F905" s="30"/>
    </row>
    <row r="906" ht="12.75">
      <c r="F906" s="30"/>
    </row>
    <row r="907" ht="12.75">
      <c r="F907" s="30"/>
    </row>
    <row r="908" ht="12.75">
      <c r="F908" s="30"/>
    </row>
    <row r="909" ht="12.75">
      <c r="F909" s="30"/>
    </row>
    <row r="910" ht="12.75">
      <c r="F910" s="30"/>
    </row>
    <row r="911" ht="12.75">
      <c r="F911" s="30"/>
    </row>
    <row r="912" ht="12.75">
      <c r="F912" s="30"/>
    </row>
    <row r="913" ht="12.75">
      <c r="F913" s="30"/>
    </row>
    <row r="914" ht="12.75">
      <c r="F914" s="30"/>
    </row>
    <row r="915" ht="12.75">
      <c r="F915" s="30"/>
    </row>
    <row r="916" ht="12.75">
      <c r="F916" s="30"/>
    </row>
    <row r="917" ht="12.75">
      <c r="F917" s="30"/>
    </row>
    <row r="918" ht="12.75">
      <c r="F918" s="30"/>
    </row>
    <row r="919" ht="12.75">
      <c r="F919" s="30"/>
    </row>
    <row r="920" ht="12.75">
      <c r="F920" s="30"/>
    </row>
    <row r="921" ht="12.75">
      <c r="F921" s="30"/>
    </row>
    <row r="922" ht="12.75">
      <c r="F922" s="30"/>
    </row>
    <row r="923" ht="12.75">
      <c r="F923" s="30"/>
    </row>
    <row r="924" ht="12.75">
      <c r="F924" s="30"/>
    </row>
    <row r="925" ht="12.75">
      <c r="F925" s="30"/>
    </row>
    <row r="926" ht="12.75">
      <c r="F926" s="30"/>
    </row>
    <row r="927" ht="12.75">
      <c r="F927" s="30"/>
    </row>
    <row r="928" ht="12.75">
      <c r="F928" s="30"/>
    </row>
    <row r="929" ht="12.75">
      <c r="F929" s="30"/>
    </row>
    <row r="930" ht="12.75">
      <c r="F930" s="30"/>
    </row>
    <row r="931" ht="12.75">
      <c r="F931" s="30"/>
    </row>
    <row r="932" ht="12.75">
      <c r="F932" s="30"/>
    </row>
    <row r="933" ht="12.75">
      <c r="F933" s="30"/>
    </row>
    <row r="934" ht="12.75">
      <c r="F934" s="30"/>
    </row>
    <row r="935" ht="12.75">
      <c r="F935" s="30"/>
    </row>
    <row r="936" ht="12.75">
      <c r="F936" s="30"/>
    </row>
    <row r="937" ht="12.75">
      <c r="F937" s="30"/>
    </row>
    <row r="938" ht="12.75">
      <c r="F938" s="30"/>
    </row>
    <row r="939" ht="12.75">
      <c r="F939" s="30"/>
    </row>
    <row r="940" ht="12.75">
      <c r="F940" s="30"/>
    </row>
    <row r="941" ht="12.75">
      <c r="F941" s="30"/>
    </row>
    <row r="942" ht="12.75">
      <c r="F942" s="30"/>
    </row>
    <row r="943" ht="12.75">
      <c r="F943" s="30"/>
    </row>
    <row r="944" ht="12.75">
      <c r="F944" s="30"/>
    </row>
    <row r="945" ht="12.75">
      <c r="F945" s="30"/>
    </row>
    <row r="946" ht="12.75">
      <c r="F946" s="30"/>
    </row>
    <row r="947" ht="12.75">
      <c r="F947" s="30"/>
    </row>
    <row r="948" ht="12.75">
      <c r="F948" s="30"/>
    </row>
    <row r="949" ht="12.75">
      <c r="F949" s="30"/>
    </row>
    <row r="950" ht="12.75">
      <c r="F950" s="30"/>
    </row>
    <row r="951" ht="12.75">
      <c r="F951" s="30"/>
    </row>
    <row r="952" ht="12.75">
      <c r="F952" s="30"/>
    </row>
    <row r="953" ht="12.75">
      <c r="F953" s="30"/>
    </row>
    <row r="954" ht="12.75">
      <c r="F954" s="30"/>
    </row>
    <row r="955" ht="12.75">
      <c r="F955" s="30"/>
    </row>
    <row r="956" ht="12.75">
      <c r="F956" s="30"/>
    </row>
    <row r="957" ht="12.75">
      <c r="F957" s="30"/>
    </row>
    <row r="958" ht="12.75">
      <c r="F958" s="30"/>
    </row>
    <row r="959" ht="12.75">
      <c r="F959" s="30"/>
    </row>
    <row r="960" ht="12.75">
      <c r="F960" s="30"/>
    </row>
    <row r="961" ht="12.75">
      <c r="F961" s="30"/>
    </row>
    <row r="962" ht="12.75">
      <c r="F962" s="30"/>
    </row>
    <row r="963" ht="12.75">
      <c r="F963" s="30"/>
    </row>
    <row r="964" ht="12.75">
      <c r="F964" s="30"/>
    </row>
    <row r="965" ht="12.75">
      <c r="F965" s="30"/>
    </row>
    <row r="966" ht="12.75">
      <c r="F966" s="30"/>
    </row>
    <row r="967" ht="12.75">
      <c r="F967" s="30"/>
    </row>
    <row r="968" ht="12.75">
      <c r="F968" s="30"/>
    </row>
    <row r="969" ht="12.75">
      <c r="F969" s="30"/>
    </row>
    <row r="970" ht="12.75">
      <c r="F970" s="30"/>
    </row>
    <row r="971" ht="12.75">
      <c r="F971" s="30"/>
    </row>
    <row r="972" ht="12.75">
      <c r="F972" s="30"/>
    </row>
    <row r="973" ht="12.75">
      <c r="F973" s="30"/>
    </row>
    <row r="974" ht="12.75">
      <c r="F974" s="30"/>
    </row>
    <row r="975" ht="12.75">
      <c r="F975" s="30"/>
    </row>
    <row r="976" ht="12.75">
      <c r="F976" s="30"/>
    </row>
    <row r="977" ht="12.75">
      <c r="F977" s="30"/>
    </row>
    <row r="978" ht="12.75">
      <c r="F978" s="30"/>
    </row>
    <row r="979" ht="12.75">
      <c r="F979" s="30"/>
    </row>
    <row r="980" ht="12.75">
      <c r="F980" s="30"/>
    </row>
    <row r="981" ht="12.75">
      <c r="F981" s="30"/>
    </row>
    <row r="982" ht="12.75">
      <c r="F982" s="30"/>
    </row>
    <row r="983" ht="12.75">
      <c r="F983" s="30"/>
    </row>
    <row r="984" ht="12.75">
      <c r="F984" s="30"/>
    </row>
    <row r="985" ht="12.75">
      <c r="F985" s="30"/>
    </row>
    <row r="986" ht="12.75">
      <c r="F986" s="30"/>
    </row>
    <row r="987" ht="12.75">
      <c r="F987" s="30"/>
    </row>
    <row r="988" ht="12.75">
      <c r="F988" s="30"/>
    </row>
    <row r="989" ht="12.75">
      <c r="F989" s="30"/>
    </row>
    <row r="990" ht="12.75">
      <c r="F990" s="30"/>
    </row>
    <row r="991" ht="12.75">
      <c r="F991" s="30"/>
    </row>
    <row r="992" ht="12.75">
      <c r="F992" s="30"/>
    </row>
    <row r="993" ht="12.75">
      <c r="F993" s="30"/>
    </row>
    <row r="994" ht="12.75">
      <c r="F994" s="30"/>
    </row>
    <row r="995" ht="12.75">
      <c r="F995" s="30"/>
    </row>
    <row r="996" ht="12.75">
      <c r="F996" s="30"/>
    </row>
    <row r="997" ht="12.75">
      <c r="F997" s="30"/>
    </row>
    <row r="998" ht="12.75">
      <c r="F998" s="30"/>
    </row>
    <row r="999" ht="12.75">
      <c r="F999" s="30"/>
    </row>
    <row r="1000" ht="12.75">
      <c r="F1000" s="30"/>
    </row>
    <row r="1001" ht="12.75">
      <c r="F1001" s="30"/>
    </row>
    <row r="1002" ht="12.75">
      <c r="F1002" s="30"/>
    </row>
    <row r="1003" ht="12.75">
      <c r="F1003" s="30"/>
    </row>
    <row r="1004" ht="12.75">
      <c r="F1004" s="30"/>
    </row>
    <row r="1005" ht="12.75">
      <c r="F1005" s="30"/>
    </row>
    <row r="1006" ht="12.75">
      <c r="F1006" s="30"/>
    </row>
    <row r="1007" ht="12.75">
      <c r="F1007" s="30"/>
    </row>
    <row r="1008" ht="12.75">
      <c r="F1008" s="30"/>
    </row>
    <row r="1009" ht="12.75">
      <c r="F1009" s="30"/>
    </row>
    <row r="1010" ht="12.75">
      <c r="F1010" s="30"/>
    </row>
    <row r="1011" ht="12.75">
      <c r="F1011" s="30"/>
    </row>
    <row r="1012" ht="12.75">
      <c r="F1012" s="30"/>
    </row>
    <row r="1013" ht="12.75">
      <c r="F1013" s="30"/>
    </row>
    <row r="1014" ht="12.75">
      <c r="F1014" s="30"/>
    </row>
    <row r="1015" ht="12.75">
      <c r="F1015" s="30"/>
    </row>
    <row r="1016" ht="12.75">
      <c r="F1016" s="30"/>
    </row>
    <row r="1017" ht="12.75">
      <c r="F1017" s="30"/>
    </row>
    <row r="1018" ht="12.75">
      <c r="F1018" s="30"/>
    </row>
    <row r="1019" ht="12.75">
      <c r="F1019" s="30"/>
    </row>
    <row r="1020" ht="12.75">
      <c r="F1020" s="30"/>
    </row>
    <row r="1021" ht="12.75">
      <c r="F1021" s="30"/>
    </row>
    <row r="1022" ht="12.75">
      <c r="F1022" s="30"/>
    </row>
    <row r="1023" ht="12.75">
      <c r="F1023" s="30"/>
    </row>
    <row r="1024" ht="12.75">
      <c r="F1024" s="30"/>
    </row>
    <row r="1025" ht="12.75">
      <c r="F1025" s="30"/>
    </row>
    <row r="1026" ht="12.75">
      <c r="F1026" s="30"/>
    </row>
    <row r="1027" ht="12.75">
      <c r="F1027" s="30"/>
    </row>
    <row r="1028" ht="12.75">
      <c r="F1028" s="30"/>
    </row>
  </sheetData>
  <sheetProtection/>
  <mergeCells count="4">
    <mergeCell ref="A1:L1"/>
    <mergeCell ref="A2:L2"/>
    <mergeCell ref="A3:L3"/>
    <mergeCell ref="A4:L4"/>
  </mergeCells>
  <printOptions horizontalCentered="1"/>
  <pageMargins left="0.3" right="0.3" top="0.35" bottom="0" header="0" footer="0"/>
  <pageSetup horizontalDpi="300" verticalDpi="300" orientation="portrait" scale="79" r:id="rId1"/>
  <rowBreaks count="4" manualBreakCount="4">
    <brk id="69" max="11" man="1"/>
    <brk id="123" max="11" man="1"/>
    <brk id="185" max="11" man="1"/>
    <brk id="2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jlhill</cp:lastModifiedBy>
  <cp:lastPrinted>2008-03-13T14:40:03Z</cp:lastPrinted>
  <dcterms:created xsi:type="dcterms:W3CDTF">1997-10-28T14:36:20Z</dcterms:created>
  <dcterms:modified xsi:type="dcterms:W3CDTF">2009-04-24T03:28:08Z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-58744341</vt:i4>
  </property>
  <property fmtid="{D5CDD505-2E9C-101B-9397-08002B2CF9AE}" pid="3" name="_EmailSubject">
    <vt:lpwstr>Corrected FB Table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