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'A'!$A$9:$L$238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<sst xmlns="http://schemas.openxmlformats.org/spreadsheetml/2006/main" count="245" uniqueCount="221">
  <si>
    <t>UNDESIGNATED</t>
  </si>
  <si>
    <t xml:space="preserve">   Undesignated</t>
  </si>
  <si>
    <t>ARCHITECTURE</t>
  </si>
  <si>
    <t>ARTS &amp; SCIENCES</t>
  </si>
  <si>
    <t xml:space="preserve">   Undeclared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</si>
  <si>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</si>
  <si>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</si>
  <si>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</si>
  <si>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</si>
  <si>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</si>
  <si>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 and Theatre</t>
  </si>
  <si>
    <t xml:space="preserve">     Dance</t>
  </si>
  <si>
    <t xml:space="preserve">     Theatre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</si>
  <si>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</si>
  <si>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</si>
  <si>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</si>
  <si>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</si>
  <si>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</si>
  <si>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Earth Science</t>
  </si>
  <si>
    <t xml:space="preserve">     Geography</t>
  </si>
  <si>
    <t xml:space="preserve">     Geology</t>
  </si>
  <si>
    <t xml:space="preserve">   Gerontology</t>
  </si>
  <si>
    <t xml:space="preserve">   History</t>
  </si>
  <si>
    <t xml:space="preserve">   Liberal Studies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</si>
  <si>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</si>
  <si>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</si>
  <si>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</si>
  <si>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</si>
  <si>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  Psychology</t>
  </si>
  <si>
    <t xml:space="preserve">   Religious Studies</t>
  </si>
  <si>
    <t xml:space="preserve">     Anthropology</t>
  </si>
  <si>
    <t xml:space="preserve">     Sociology</t>
  </si>
  <si>
    <t xml:space="preserve">     Social Work</t>
  </si>
  <si>
    <t xml:space="preserve">     Social Work - Lower Division</t>
  </si>
  <si>
    <t xml:space="preserve">BUSINESS ADMINISTRATION  </t>
  </si>
  <si>
    <t xml:space="preserve">   Pre-Business</t>
  </si>
  <si>
    <t xml:space="preserve">   Accounting</t>
  </si>
  <si>
    <t xml:space="preserve">   Economics</t>
  </si>
  <si>
    <t xml:space="preserve">   Finance &amp; Business Law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</si>
  <si>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</si>
  <si>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</si>
  <si>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</si>
  <si>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</si>
  <si>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>EDUCATION</t>
  </si>
  <si>
    <t xml:space="preserve">   Certification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</si>
  <si>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</si>
  <si>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</si>
  <si>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</si>
  <si>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  Child &amp; Family Development</t>
  </si>
  <si>
    <t xml:space="preserve">     Counseling - Community</t>
  </si>
  <si>
    <t xml:space="preserve">     Counseling - School</t>
  </si>
  <si>
    <t xml:space="preserve">     Special Education</t>
  </si>
  <si>
    <t xml:space="preserve">     Educational Leadership</t>
  </si>
  <si>
    <t xml:space="preserve">     School Administration</t>
  </si>
  <si>
    <t xml:space="preserve">   Middle, Secondary, &amp; K-12 Education</t>
  </si>
  <si>
    <t xml:space="preserve">   Reading &amp; Elementary Education</t>
  </si>
  <si>
    <t xml:space="preserve">     Elementary Education</t>
  </si>
  <si>
    <t>ENGINEERING</t>
  </si>
  <si>
    <t xml:space="preserve">   </t>
  </si>
  <si>
    <t xml:space="preserve">   Civil Engineering</t>
  </si>
  <si>
    <t xml:space="preserve">   Computer Science</t>
  </si>
  <si>
    <t xml:space="preserve">   Engineering Technology</t>
  </si>
  <si>
    <t xml:space="preserve">     Pre-Nursing Freshmen</t>
  </si>
  <si>
    <t xml:space="preserve">     Pre-Nursing Transfer</t>
  </si>
  <si>
    <t xml:space="preserve">     Pre-Pathways</t>
  </si>
  <si>
    <t xml:space="preserve">     Health Promotion</t>
  </si>
  <si>
    <t xml:space="preserve">   Nursing</t>
  </si>
  <si>
    <t xml:space="preserve">  Family &amp; Community Nursing</t>
  </si>
  <si>
    <t xml:space="preserve">    Family Nurse Practitioner</t>
  </si>
  <si>
    <t xml:space="preserve">    Nursing - Community Health</t>
  </si>
  <si>
    <t xml:space="preserve">    Nursing - Mental Health</t>
  </si>
  <si>
    <t xml:space="preserve">  Adult Health</t>
  </si>
  <si>
    <t xml:space="preserve">    Nursing - Adult Health</t>
  </si>
  <si>
    <t xml:space="preserve">    Nursing - Anesthesia</t>
  </si>
  <si>
    <t>GRAND TOTAL</t>
  </si>
  <si>
    <t xml:space="preserve">       FT</t>
  </si>
  <si>
    <t xml:space="preserve">      PT</t>
  </si>
  <si>
    <t xml:space="preserve"> </t>
  </si>
  <si>
    <t xml:space="preserve">       FTE</t>
  </si>
  <si>
    <t xml:space="preserve">     FT</t>
  </si>
  <si>
    <t xml:space="preserve">     PT</t>
  </si>
  <si>
    <t xml:space="preserve">      FTE</t>
  </si>
  <si>
    <t>UNDERGRADUATE AND GRADUATE FULL-TIME AND PART-TIME</t>
  </si>
  <si>
    <t xml:space="preserve">     Dance Education</t>
  </si>
  <si>
    <t xml:space="preserve">     Theatre Education</t>
  </si>
  <si>
    <t xml:space="preserve">     Industrial &amp; Operations Management</t>
  </si>
  <si>
    <t xml:space="preserve">     Management Information Systems</t>
  </si>
  <si>
    <t xml:space="preserve">   Nursing - Pathways</t>
  </si>
  <si>
    <t xml:space="preserve">     English</t>
  </si>
  <si>
    <t xml:space="preserve">   Languages &amp; Culture Studies</t>
  </si>
  <si>
    <t xml:space="preserve">     Computer Engineering</t>
  </si>
  <si>
    <t xml:space="preserve">     Electrical Engineering</t>
  </si>
  <si>
    <t xml:space="preserve">   Electrical &amp; Computer Engineering</t>
  </si>
  <si>
    <t xml:space="preserve">     English Education</t>
  </si>
  <si>
    <t>Source:  Computerized data from Institutional Research Office files.</t>
  </si>
  <si>
    <t xml:space="preserve">     Child &amp; Family Studies</t>
  </si>
  <si>
    <t xml:space="preserve">   International Studies</t>
  </si>
  <si>
    <t xml:space="preserve">   Sociology &amp; Anthropology</t>
  </si>
  <si>
    <t xml:space="preserve">   Social Work</t>
  </si>
  <si>
    <t xml:space="preserve">     Curriculum &amp; Supervision</t>
  </si>
  <si>
    <t xml:space="preserve">   Engineering Management</t>
  </si>
  <si>
    <t xml:space="preserve">     Middle Grades &amp; Secondary Education</t>
  </si>
  <si>
    <t xml:space="preserve">        Knowledge Discovery</t>
  </si>
  <si>
    <t xml:space="preserve">   Software &amp; Information Systems</t>
  </si>
  <si>
    <t xml:space="preserve">   Public Policy</t>
  </si>
  <si>
    <t xml:space="preserve">     Counseling</t>
  </si>
  <si>
    <t>HEALTH &amp; HUMAN SERVICES</t>
  </si>
  <si>
    <t xml:space="preserve">   School of Nursing</t>
  </si>
  <si>
    <t xml:space="preserve">     Athletic Training</t>
  </si>
  <si>
    <t xml:space="preserve">     Reading, Language &amp; Literacy</t>
  </si>
  <si>
    <t xml:space="preserve">   Health Behavior &amp; Administration</t>
  </si>
  <si>
    <t xml:space="preserve">   Kinesiology</t>
  </si>
  <si>
    <t xml:space="preserve">     Health Administration</t>
  </si>
  <si>
    <t xml:space="preserve">     Computer Science</t>
  </si>
  <si>
    <t xml:space="preserve">     Information Technology</t>
  </si>
  <si>
    <t xml:space="preserve">  Educational Leadership</t>
  </si>
  <si>
    <t xml:space="preserve">     Art</t>
  </si>
  <si>
    <t xml:space="preserve">     Pre-Art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</si>
  <si>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</si>
  <si>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</si>
  <si>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</si>
  <si>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</si>
  <si>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Pending Architecture</t>
  </si>
  <si>
    <t xml:space="preserve">     Art Administration</t>
  </si>
  <si>
    <t xml:space="preserve">     Philosophy</t>
  </si>
  <si>
    <t xml:space="preserve">     Graduate Certificate in Applied Ethics</t>
  </si>
  <si>
    <t xml:space="preserve">     Political Science</t>
  </si>
  <si>
    <t xml:space="preserve">     Grad. Certificate in Non-Profit Management</t>
  </si>
  <si>
    <t xml:space="preserve">     Physics</t>
  </si>
  <si>
    <t xml:space="preserve">     Optical Science and Engineering</t>
  </si>
  <si>
    <t xml:space="preserve">     Public Administration</t>
  </si>
  <si>
    <t xml:space="preserve">     Finance</t>
  </si>
  <si>
    <t xml:space="preserve">     Mathematical Finance</t>
  </si>
  <si>
    <t xml:space="preserve">   Curriculum &amp; Instruction</t>
  </si>
  <si>
    <t xml:space="preserve">     Communication Studies</t>
  </si>
  <si>
    <t xml:space="preserve">     Pre-Communication Studies</t>
  </si>
  <si>
    <t xml:space="preserve">   Counseling</t>
  </si>
  <si>
    <t xml:space="preserve">   Special Education &amp; Child Development</t>
  </si>
  <si>
    <t xml:space="preserve">     Applied Physics</t>
  </si>
  <si>
    <t xml:space="preserve">     Applied Mathematics</t>
  </si>
  <si>
    <t xml:space="preserve">     Mathematics</t>
  </si>
  <si>
    <t xml:space="preserve">     Mathematics Education</t>
  </si>
  <si>
    <t xml:space="preserve">   MAT - Teacher Education</t>
  </si>
  <si>
    <t xml:space="preserve">   MAT - Art Education</t>
  </si>
  <si>
    <t xml:space="preserve">   MAT - Elementary Education</t>
  </si>
  <si>
    <t xml:space="preserve">   MAT - Middle Grades Education</t>
  </si>
  <si>
    <t xml:space="preserve">   MAT - Secondary Education</t>
  </si>
  <si>
    <t xml:space="preserve">   MAT - Special Education</t>
  </si>
  <si>
    <t xml:space="preserve">     Civil Engineering</t>
  </si>
  <si>
    <t xml:space="preserve">     Infrastructure &amp; Environmental Services</t>
  </si>
  <si>
    <t xml:space="preserve">   Mathematics &amp; Statistics</t>
  </si>
  <si>
    <t xml:space="preserve">     Grad Certificate in Cognitive Sciences</t>
  </si>
  <si>
    <t xml:space="preserve">     Graduate Certificate in Gerontology</t>
  </si>
  <si>
    <t xml:space="preserve">     Gerontology</t>
  </si>
  <si>
    <t xml:space="preserve">     Health Psychology</t>
  </si>
  <si>
    <t xml:space="preserve">   MAT - English as a Second Language</t>
  </si>
  <si>
    <t xml:space="preserve">   MAT - Foreign Language Education (K-12)</t>
  </si>
  <si>
    <t xml:space="preserve">   MAT - Theatre Education</t>
  </si>
  <si>
    <t xml:space="preserve">     Clinical Exercise Physiology</t>
  </si>
  <si>
    <t xml:space="preserve">     Health Services Research</t>
  </si>
  <si>
    <t xml:space="preserve">   Nurse Educator</t>
  </si>
  <si>
    <t xml:space="preserve">   Latin-American Studies</t>
  </si>
  <si>
    <t xml:space="preserve">     Meteorology</t>
  </si>
  <si>
    <t xml:space="preserve"> Undergrad</t>
  </si>
  <si>
    <t xml:space="preserve">  Undergrad</t>
  </si>
  <si>
    <t xml:space="preserve">   Grad</t>
  </si>
  <si>
    <t xml:space="preserve">     Grad</t>
  </si>
  <si>
    <t xml:space="preserve">  </t>
  </si>
  <si>
    <t>DEGREE CREDIT HEADCOUNT ENROLLMENT AND FULL-TIME EQUIVALENT</t>
  </si>
  <si>
    <t>TABLE III-3a</t>
  </si>
  <si>
    <t xml:space="preserve">     Applied Linguistics Graduate Certificate</t>
  </si>
  <si>
    <t xml:space="preserve">   Physics &amp; Optical Sciences</t>
  </si>
  <si>
    <t xml:space="preserve">     Clinical/Community Psychology</t>
  </si>
  <si>
    <t xml:space="preserve">     Industrial/Organizational Psychology</t>
  </si>
  <si>
    <t xml:space="preserve">      Pre-Accounting</t>
  </si>
  <si>
    <t xml:space="preserve">      Accounting</t>
  </si>
  <si>
    <t xml:space="preserve">      Pre-Economics</t>
  </si>
  <si>
    <t xml:space="preserve">      Economics</t>
  </si>
  <si>
    <t xml:space="preserve">     Middle Grades Education</t>
  </si>
  <si>
    <t>ENROLLMENT BY MAJOR/CONCENTRATION FOR FALL 2006</t>
  </si>
  <si>
    <t xml:space="preserve">   Africana Studies</t>
  </si>
  <si>
    <t xml:space="preserve">     Grad Cert in Tech/Prof Writing </t>
  </si>
  <si>
    <t xml:space="preserve">     Graduate Cert In Translating</t>
  </si>
  <si>
    <t xml:space="preserve">   MBA Plus Grad Post-Master's Cert</t>
  </si>
  <si>
    <t xml:space="preserve">   Bus Info Systems &amp; Operations Mgt</t>
  </si>
  <si>
    <t xml:space="preserve">     Grad Cert In Substance Abuse Counseling</t>
  </si>
  <si>
    <t xml:space="preserve">     Grad Post-Master's Cert In Curr &amp; Supervision</t>
  </si>
  <si>
    <t xml:space="preserve">     Teaching English as Sec Language</t>
  </si>
  <si>
    <t xml:space="preserve">     Grad Cert In Child &amp; Family Development</t>
  </si>
  <si>
    <t xml:space="preserve">     Grad Cert In Special Education</t>
  </si>
  <si>
    <t xml:space="preserve">     Teacher Licensure/Spec Educ Grad</t>
  </si>
  <si>
    <t xml:space="preserve">     Civil Engineering Technology</t>
  </si>
  <si>
    <t xml:space="preserve">     Electrical Engineering Technology</t>
  </si>
  <si>
    <t xml:space="preserve">     Fire Safety Engineering Technology</t>
  </si>
  <si>
    <t xml:space="preserve">     Mechanical Engineering Technology</t>
  </si>
  <si>
    <t xml:space="preserve">   Mechanical Egr &amp; Egr Science</t>
  </si>
  <si>
    <t xml:space="preserve">     Grad Cert in Clinical Exercise Physiology</t>
  </si>
  <si>
    <t xml:space="preserve">   Grad Cert In Nursing Education</t>
  </si>
  <si>
    <t xml:space="preserve">    Nursing &amp; Health Administration</t>
  </si>
  <si>
    <t xml:space="preserve">    Grad Post-Master's Cert In Adv Practical Nursing</t>
  </si>
  <si>
    <t xml:space="preserve">    Grad Cert In Anesthesia</t>
  </si>
  <si>
    <t xml:space="preserve">     Grad Cert In Advanced Databases &amp; </t>
  </si>
  <si>
    <t xml:space="preserve">     Grad Cert In Information Technology</t>
  </si>
  <si>
    <t xml:space="preserve">     Grad Cert In Info Security/Privacy</t>
  </si>
  <si>
    <t xml:space="preserve">     Undergrad Cert In Computer Programming</t>
  </si>
  <si>
    <t xml:space="preserve">     Art History</t>
  </si>
  <si>
    <t xml:space="preserve">     Biology</t>
  </si>
  <si>
    <t xml:space="preserve">     Pre-Biology</t>
  </si>
  <si>
    <t xml:space="preserve">     Construction Management</t>
  </si>
  <si>
    <t xml:space="preserve">     Engineering Technology, Undesignated</t>
  </si>
  <si>
    <t xml:space="preserve">   Engineering Undesignated</t>
  </si>
  <si>
    <t xml:space="preserve">     Exercise Science</t>
  </si>
  <si>
    <t xml:space="preserve">   Organizational Science</t>
  </si>
  <si>
    <t xml:space="preserve">     Ethics &amp; Applied Philosophy</t>
  </si>
  <si>
    <t xml:space="preserve">   Business Administration</t>
  </si>
  <si>
    <t xml:space="preserve">      Mexico - MBA</t>
  </si>
  <si>
    <t xml:space="preserve">      Taiwan - MBA</t>
  </si>
  <si>
    <t xml:space="preserve">      United States - MBA</t>
  </si>
  <si>
    <t xml:space="preserve">      Business - PhD</t>
  </si>
  <si>
    <t xml:space="preserve">     Instructional Systems Technology</t>
  </si>
  <si>
    <t>COMPUTING AND INFORMATICS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</si>
</sst>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b/>
      <i/>
      <sz val="10"/>
      <color indexed="2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05">
    <xf numFmtId="0" fontId="0" fillId="0" borderId="0" xfId="0" applyAlignment="1">
      <alignment/>
    </xf>
    <xf numFmtId="3" fontId="0" fillId="0" borderId="0" xfId="25" applyNumberFormat="1" applyFont="1" applyAlignment="1">
      <alignment/>
    </xf>
    <xf numFmtId="2" fontId="0" fillId="0" borderId="0" xfId="25" applyNumberFormat="1" applyFont="1" applyAlignment="1">
      <alignment/>
    </xf>
    <xf numFmtId="164" fontId="0" fillId="0" borderId="0" xfId="25" applyNumberFormat="1" applyFont="1" applyAlignment="1">
      <alignment/>
    </xf>
    <xf numFmtId="0" fontId="1" fillId="0" borderId="0" xfId="25" applyFont="1" applyAlignment="1">
      <alignment/>
    </xf>
    <xf numFmtId="0" fontId="3" fillId="0" borderId="0" xfId="25" applyFont="1" applyAlignment="1">
      <alignment/>
    </xf>
    <xf numFmtId="3" fontId="3" fillId="0" borderId="0" xfId="25" applyNumberFormat="1" applyFont="1" applyAlignment="1">
      <alignment/>
    </xf>
    <xf numFmtId="2" fontId="3" fillId="0" borderId="0" xfId="25" applyNumberFormat="1" applyFont="1" applyAlignment="1">
      <alignment/>
    </xf>
    <xf numFmtId="164" fontId="3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164" fontId="1" fillId="0" borderId="0" xfId="25" applyNumberFormat="1" applyFont="1" applyAlignment="1">
      <alignment/>
    </xf>
    <xf numFmtId="2" fontId="1" fillId="0" borderId="0" xfId="25" applyNumberFormat="1" applyFont="1" applyAlignment="1">
      <alignment/>
    </xf>
    <xf numFmtId="3" fontId="0" fillId="2" borderId="0" xfId="25" applyNumberFormat="1" applyFont="1" applyFill="1" applyAlignment="1">
      <alignment/>
    </xf>
    <xf numFmtId="0" fontId="1" fillId="2" borderId="0" xfId="25" applyFont="1" applyFill="1" applyAlignment="1">
      <alignment/>
    </xf>
    <xf numFmtId="164" fontId="0" fillId="2" borderId="0" xfId="25" applyNumberFormat="1" applyFont="1" applyFill="1" applyAlignment="1">
      <alignment/>
    </xf>
    <xf numFmtId="3" fontId="3" fillId="2" borderId="0" xfId="25" applyNumberFormat="1" applyFont="1" applyFill="1" applyAlignment="1">
      <alignment/>
    </xf>
    <xf numFmtId="164" fontId="3" fillId="2" borderId="0" xfId="25" applyNumberFormat="1" applyFont="1" applyFill="1" applyAlignment="1">
      <alignment/>
    </xf>
    <xf numFmtId="2" fontId="0" fillId="2" borderId="0" xfId="25" applyNumberFormat="1" applyFont="1" applyFill="1" applyAlignment="1">
      <alignment/>
    </xf>
    <xf numFmtId="4" fontId="1" fillId="0" borderId="0" xfId="25" applyNumberFormat="1" applyFont="1" applyAlignment="1">
      <alignment/>
    </xf>
    <xf numFmtId="4" fontId="0" fillId="0" borderId="0" xfId="25" applyNumberFormat="1" applyFont="1" applyAlignment="1">
      <alignment/>
    </xf>
    <xf numFmtId="4" fontId="3" fillId="0" borderId="0" xfId="25" applyNumberFormat="1" applyFont="1" applyAlignment="1">
      <alignment/>
    </xf>
    <xf numFmtId="4" fontId="0" fillId="2" borderId="0" xfId="25" applyNumberFormat="1" applyFont="1" applyFill="1" applyAlignment="1">
      <alignment/>
    </xf>
    <xf numFmtId="4" fontId="3" fillId="2" borderId="0" xfId="25" applyNumberFormat="1" applyFont="1" applyFill="1" applyAlignment="1">
      <alignment/>
    </xf>
    <xf numFmtId="3" fontId="0" fillId="2" borderId="0" xfId="25" applyNumberFormat="1" applyFont="1" applyFill="1" applyAlignment="1">
      <alignment/>
    </xf>
    <xf numFmtId="0" fontId="0" fillId="0" borderId="0" xfId="25" applyFont="1" applyAlignment="1">
      <alignment/>
    </xf>
    <xf numFmtId="0" fontId="0" fillId="0" borderId="0" xfId="0" applyFont="1" applyAlignment="1">
      <alignment/>
    </xf>
    <xf numFmtId="0" fontId="3" fillId="0" borderId="0" xfId="25" applyFont="1" applyAlignment="1">
      <alignment/>
    </xf>
    <xf numFmtId="0" fontId="3" fillId="0" borderId="0" xfId="0" applyFont="1" applyAlignment="1">
      <alignment/>
    </xf>
    <xf numFmtId="164" fontId="0" fillId="2" borderId="0" xfId="25" applyNumberFormat="1" applyFont="1" applyFill="1" applyAlignment="1">
      <alignment/>
    </xf>
    <xf numFmtId="3" fontId="3" fillId="2" borderId="0" xfId="25" applyNumberFormat="1" applyFont="1" applyFill="1" applyAlignment="1">
      <alignment/>
    </xf>
    <xf numFmtId="3" fontId="3" fillId="0" borderId="0" xfId="25" applyNumberFormat="1" applyFont="1" applyAlignment="1">
      <alignment/>
    </xf>
    <xf numFmtId="2" fontId="3" fillId="0" borderId="0" xfId="25" applyNumberFormat="1" applyFont="1" applyAlignment="1">
      <alignment/>
    </xf>
    <xf numFmtId="164" fontId="3" fillId="0" borderId="0" xfId="25" applyNumberFormat="1" applyFont="1" applyAlignment="1">
      <alignment/>
    </xf>
    <xf numFmtId="0" fontId="1" fillId="0" borderId="0" xfId="25" applyFont="1" applyAlignment="1">
      <alignment horizontal="right"/>
    </xf>
    <xf numFmtId="0" fontId="1" fillId="0" borderId="0" xfId="0" applyFont="1" applyAlignment="1">
      <alignment/>
    </xf>
    <xf numFmtId="4" fontId="3" fillId="0" borderId="0" xfId="25" applyNumberFormat="1" applyFont="1" applyAlignment="1">
      <alignment/>
    </xf>
    <xf numFmtId="3" fontId="0" fillId="0" borderId="0" xfId="25" applyNumberFormat="1" applyFont="1" applyAlignment="1">
      <alignment/>
    </xf>
    <xf numFmtId="4" fontId="0" fillId="0" borderId="0" xfId="25" applyNumberFormat="1" applyFont="1" applyAlignment="1">
      <alignment/>
    </xf>
    <xf numFmtId="164" fontId="0" fillId="0" borderId="0" xfId="25" applyNumberFormat="1" applyFont="1" applyAlignment="1">
      <alignment/>
    </xf>
    <xf numFmtId="2" fontId="0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164" fontId="1" fillId="0" borderId="0" xfId="25" applyNumberFormat="1" applyFont="1" applyAlignment="1">
      <alignment/>
    </xf>
    <xf numFmtId="0" fontId="1" fillId="0" borderId="2" xfId="25" applyFont="1" applyBorder="1" applyAlignment="1">
      <alignment horizontal="right"/>
    </xf>
    <xf numFmtId="0" fontId="0" fillId="2" borderId="0" xfId="25" applyFont="1" applyFill="1" applyAlignment="1">
      <alignment/>
    </xf>
    <xf numFmtId="3" fontId="3" fillId="0" borderId="0" xfId="0" applyNumberFormat="1" applyFont="1" applyAlignment="1">
      <alignment/>
    </xf>
    <xf numFmtId="164" fontId="3" fillId="2" borderId="0" xfId="25" applyNumberFormat="1" applyFont="1" applyFill="1" applyAlignment="1">
      <alignment/>
    </xf>
    <xf numFmtId="0" fontId="6" fillId="0" borderId="0" xfId="25" applyFont="1" applyAlignment="1">
      <alignment horizontal="right"/>
    </xf>
    <xf numFmtId="0" fontId="6" fillId="0" borderId="2" xfId="25" applyFont="1" applyBorder="1" applyAlignment="1">
      <alignment horizontal="right"/>
    </xf>
    <xf numFmtId="0" fontId="6" fillId="0" borderId="0" xfId="25" applyFont="1" applyAlignment="1">
      <alignment/>
    </xf>
    <xf numFmtId="3" fontId="6" fillId="0" borderId="0" xfId="25" applyNumberFormat="1" applyFont="1" applyAlignment="1">
      <alignment/>
    </xf>
    <xf numFmtId="3" fontId="7" fillId="0" borderId="0" xfId="25" applyNumberFormat="1" applyFont="1" applyAlignment="1">
      <alignment/>
    </xf>
    <xf numFmtId="3" fontId="8" fillId="0" borderId="0" xfId="25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" fontId="7" fillId="2" borderId="0" xfId="25" applyNumberFormat="1" applyFont="1" applyFill="1" applyAlignment="1">
      <alignment/>
    </xf>
    <xf numFmtId="0" fontId="7" fillId="0" borderId="0" xfId="25" applyFont="1" applyAlignment="1">
      <alignment/>
    </xf>
    <xf numFmtId="0" fontId="8" fillId="0" borderId="0" xfId="25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25" applyNumberFormat="1" applyFont="1" applyFill="1" applyAlignment="1">
      <alignment/>
    </xf>
    <xf numFmtId="164" fontId="3" fillId="0" borderId="0" xfId="2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25" applyFont="1" applyAlignment="1">
      <alignment horizontal="right"/>
    </xf>
    <xf numFmtId="0" fontId="1" fillId="0" borderId="2" xfId="25" applyFont="1" applyBorder="1" applyAlignment="1">
      <alignment horizontal="right"/>
    </xf>
    <xf numFmtId="0" fontId="1" fillId="0" borderId="0" xfId="25" applyFont="1" applyAlignment="1">
      <alignment/>
    </xf>
    <xf numFmtId="2" fontId="1" fillId="0" borderId="0" xfId="25" applyNumberFormat="1" applyFont="1" applyAlignment="1">
      <alignment/>
    </xf>
    <xf numFmtId="2" fontId="0" fillId="0" borderId="0" xfId="25" applyNumberFormat="1" applyFont="1" applyAlignment="1">
      <alignment/>
    </xf>
    <xf numFmtId="4" fontId="0" fillId="0" borderId="0" xfId="25" applyNumberFormat="1" applyFont="1" applyAlignment="1">
      <alignment/>
    </xf>
    <xf numFmtId="4" fontId="3" fillId="0" borderId="0" xfId="25" applyNumberFormat="1" applyFont="1" applyAlignment="1">
      <alignment/>
    </xf>
    <xf numFmtId="4" fontId="3" fillId="0" borderId="0" xfId="25" applyNumberFormat="1" applyFont="1" applyFill="1" applyAlignment="1">
      <alignment/>
    </xf>
    <xf numFmtId="4" fontId="1" fillId="0" borderId="0" xfId="25" applyNumberFormat="1" applyFont="1" applyAlignment="1">
      <alignment/>
    </xf>
    <xf numFmtId="4" fontId="0" fillId="2" borderId="0" xfId="25" applyNumberFormat="1" applyFont="1" applyFill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" fontId="3" fillId="2" borderId="0" xfId="25" applyNumberFormat="1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25" applyNumberFormat="1" applyFont="1" applyAlignment="1">
      <alignment/>
    </xf>
    <xf numFmtId="0" fontId="3" fillId="0" borderId="0" xfId="0" applyFont="1" applyFill="1" applyAlignment="1">
      <alignment/>
    </xf>
    <xf numFmtId="3" fontId="7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2" fontId="3" fillId="0" borderId="0" xfId="25" applyNumberFormat="1" applyFont="1" applyAlignment="1">
      <alignment/>
    </xf>
    <xf numFmtId="3" fontId="0" fillId="0" borderId="0" xfId="25" applyNumberFormat="1" applyFont="1" applyAlignment="1">
      <alignment/>
    </xf>
    <xf numFmtId="3" fontId="3" fillId="0" borderId="0" xfId="2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2" borderId="0" xfId="25" applyNumberFormat="1" applyFont="1" applyFill="1" applyAlignment="1">
      <alignment/>
    </xf>
    <xf numFmtId="0" fontId="0" fillId="0" borderId="0" xfId="25" applyFont="1" applyAlignment="1">
      <alignment/>
    </xf>
    <xf numFmtId="0" fontId="0" fillId="0" borderId="0" xfId="25" applyFont="1" applyAlignment="1">
      <alignment/>
    </xf>
    <xf numFmtId="3" fontId="3" fillId="0" borderId="0" xfId="0" applyNumberFormat="1" applyFont="1" applyAlignment="1">
      <alignment/>
    </xf>
    <xf numFmtId="3" fontId="3" fillId="2" borderId="0" xfId="25" applyNumberFormat="1" applyFont="1" applyFill="1" applyAlignment="1">
      <alignment/>
    </xf>
    <xf numFmtId="3" fontId="0" fillId="0" borderId="0" xfId="16" applyNumberFormat="1" applyFont="1" applyAlignment="1">
      <alignment/>
    </xf>
    <xf numFmtId="0" fontId="3" fillId="0" borderId="0" xfId="25" applyFont="1" applyAlignment="1">
      <alignment/>
    </xf>
    <xf numFmtId="0" fontId="1" fillId="0" borderId="0" xfId="0" applyFont="1" applyAlignment="1">
      <alignment/>
    </xf>
    <xf numFmtId="4" fontId="1" fillId="0" borderId="0" xfId="25" applyNumberFormat="1" applyFont="1" applyFill="1" applyAlignment="1">
      <alignment/>
    </xf>
    <xf numFmtId="2" fontId="3" fillId="0" borderId="0" xfId="25" applyNumberFormat="1" applyFont="1" applyFill="1" applyAlignment="1">
      <alignment/>
    </xf>
    <xf numFmtId="2" fontId="0" fillId="2" borderId="0" xfId="25" applyNumberFormat="1" applyFont="1" applyFill="1" applyAlignment="1">
      <alignment/>
    </xf>
    <xf numFmtId="2" fontId="0" fillId="0" borderId="0" xfId="15" applyNumberFormat="1" applyFont="1" applyAlignment="1">
      <alignment/>
    </xf>
    <xf numFmtId="2" fontId="3" fillId="2" borderId="0" xfId="25" applyNumberFormat="1" applyFont="1" applyFill="1" applyAlignment="1">
      <alignment/>
    </xf>
    <xf numFmtId="164" fontId="0" fillId="0" borderId="0" xfId="25" applyNumberFormat="1" applyFont="1" applyAlignment="1">
      <alignment/>
    </xf>
    <xf numFmtId="0" fontId="1" fillId="0" borderId="0" xfId="25" applyFont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Q1021"/>
  <sheetViews>
    <sheetView tabSelected="1" showOutlineSymbols="0" workbookViewId="0" topLeftCell="A202">
      <selection activeCell="A233" sqref="A233"/>
    </sheetView>
  </sheetViews>
  <sheetFormatPr defaultColWidth="9.140625" defaultRowHeight="12.75"/>
  <cols>
    <col min="1" max="1" width="46.7109375" style="0" customWidth="1"/>
    <col min="2" max="2" width="10.28125" style="0" customWidth="1"/>
    <col min="3" max="3" width="0.85546875" style="0" customWidth="1"/>
    <col min="4" max="4" width="10.8515625" style="0" customWidth="1"/>
    <col min="5" max="5" width="0.9921875" style="0" customWidth="1"/>
    <col min="6" max="6" width="11.57421875" style="79" customWidth="1"/>
    <col min="7" max="7" width="2.28125" style="0" customWidth="1"/>
    <col min="8" max="8" width="7.57421875" style="89" customWidth="1"/>
    <col min="9" max="9" width="1.57421875" style="89" customWidth="1"/>
    <col min="10" max="10" width="7.57421875" style="89" customWidth="1"/>
    <col min="11" max="11" width="1.57421875" style="53" customWidth="1"/>
    <col min="12" max="12" width="9.421875" style="79" customWidth="1"/>
    <col min="87" max="87" width="0" style="0" hidden="1" customWidth="1"/>
    <col min="96" max="147" width="0" style="0" hidden="1" customWidth="1"/>
  </cols>
  <sheetData>
    <row r="1" spans="1:12" ht="12.75">
      <c r="A1" s="104" t="s">
        <v>82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2.75">
      <c r="A2" s="104" t="s">
        <v>168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4" t="s">
        <v>179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>
      <c r="A4" s="104" t="s">
        <v>169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6" spans="2:20" ht="12.75">
      <c r="B6" s="33" t="s">
        <v>75</v>
      </c>
      <c r="C6" s="33"/>
      <c r="D6" s="33" t="s">
        <v>76</v>
      </c>
      <c r="E6" s="33"/>
      <c r="F6" s="62" t="s">
        <v>164</v>
      </c>
      <c r="G6" s="33"/>
      <c r="H6" s="62" t="s">
        <v>79</v>
      </c>
      <c r="I6" s="62"/>
      <c r="J6" s="62" t="s">
        <v>80</v>
      </c>
      <c r="K6" s="46"/>
      <c r="L6" s="62" t="s">
        <v>166</v>
      </c>
      <c r="M6" s="4"/>
      <c r="N6" s="4"/>
      <c r="O6" s="4"/>
      <c r="P6" s="4"/>
      <c r="Q6" s="4"/>
      <c r="R6" s="4"/>
      <c r="S6" s="4"/>
      <c r="T6" s="4"/>
    </row>
    <row r="7" spans="2:20" ht="12.75">
      <c r="B7" s="42" t="s">
        <v>163</v>
      </c>
      <c r="C7" s="42"/>
      <c r="D7" s="42" t="s">
        <v>163</v>
      </c>
      <c r="E7" s="42"/>
      <c r="F7" s="63" t="s">
        <v>78</v>
      </c>
      <c r="G7" s="33"/>
      <c r="H7" s="63" t="s">
        <v>165</v>
      </c>
      <c r="I7" s="63"/>
      <c r="J7" s="63" t="s">
        <v>165</v>
      </c>
      <c r="K7" s="47"/>
      <c r="L7" s="63" t="s">
        <v>81</v>
      </c>
      <c r="M7" s="4"/>
      <c r="N7" s="4"/>
      <c r="O7" s="4"/>
      <c r="P7" s="4"/>
      <c r="Q7" s="4"/>
      <c r="R7" s="4"/>
      <c r="S7" s="4"/>
      <c r="T7" s="4"/>
    </row>
    <row r="8" spans="2:12" ht="12.75">
      <c r="B8" s="4"/>
      <c r="C8" s="4"/>
      <c r="D8" s="4"/>
      <c r="E8" s="4"/>
      <c r="F8" s="64"/>
      <c r="G8" s="4"/>
      <c r="H8" s="64"/>
      <c r="I8" s="64"/>
      <c r="J8" s="64"/>
      <c r="K8" s="48"/>
      <c r="L8" s="64"/>
    </row>
    <row r="9" spans="1:12" ht="12.75">
      <c r="A9" s="5" t="s">
        <v>2</v>
      </c>
      <c r="B9" s="9">
        <v>216</v>
      </c>
      <c r="C9" s="9"/>
      <c r="D9" s="9">
        <v>18</v>
      </c>
      <c r="E9" s="9"/>
      <c r="F9" s="65">
        <v>227</v>
      </c>
      <c r="G9" s="11"/>
      <c r="H9" s="83">
        <v>49</v>
      </c>
      <c r="I9" s="83"/>
      <c r="J9" s="83">
        <v>2</v>
      </c>
      <c r="K9" s="49"/>
      <c r="L9" s="65">
        <v>50</v>
      </c>
    </row>
    <row r="10" spans="1:12" ht="12.75">
      <c r="A10" s="5"/>
      <c r="B10" s="9"/>
      <c r="C10" s="9"/>
      <c r="D10" s="9"/>
      <c r="E10" s="9"/>
      <c r="F10" s="65"/>
      <c r="G10" s="11"/>
      <c r="H10" s="83"/>
      <c r="I10" s="83"/>
      <c r="J10" s="83"/>
      <c r="K10" s="49"/>
      <c r="L10" s="65"/>
    </row>
    <row r="11" spans="2:19" ht="12.75">
      <c r="B11" s="1"/>
      <c r="C11" s="1"/>
      <c r="D11" s="1"/>
      <c r="E11" s="1"/>
      <c r="F11" s="2"/>
      <c r="G11" s="2"/>
      <c r="H11" s="1"/>
      <c r="I11" s="1"/>
      <c r="J11" s="1"/>
      <c r="K11" s="50"/>
      <c r="L11" s="2"/>
      <c r="M11" s="5"/>
      <c r="N11" s="5"/>
      <c r="O11" s="5"/>
      <c r="P11" s="5"/>
      <c r="Q11" s="5"/>
      <c r="R11" s="5"/>
      <c r="S11" s="5"/>
    </row>
    <row r="12" spans="1:12" ht="12.75">
      <c r="A12" s="5" t="s">
        <v>3</v>
      </c>
      <c r="B12" s="9">
        <f>+B14+B15+B16+B21+B24+B25+B28+B29+B34+B39+B44+B47+B48+B49+B54+B55+B56+B60+B64+B68+B72+B76+B82+B83+B84+B85</f>
        <v>7453</v>
      </c>
      <c r="C12" s="9"/>
      <c r="D12" s="9">
        <f>+D14+D15+D16+D21+D24+D25+D28+D29+D34+D39+D44+D47+D48+D49+D54+D55+D56+D60+D64+D68+D72+D76+D82+D83+D84+D85</f>
        <v>1217</v>
      </c>
      <c r="E12" s="9"/>
      <c r="F12" s="18">
        <f>+F14+F15+F16+F21+F24+F25+F28+F29+F34+F39+F44+F47+F48+F49+F55+F56+F60+F64+F68+F72+F76+F83+F84+F85+F54</f>
        <v>8089</v>
      </c>
      <c r="G12" s="11"/>
      <c r="H12" s="9">
        <f>+H14+H15+H16+H21+H24+H25+H28+H29+H34+H39+H44+H47+H48+H49+H54+H55+H56+H60+H64+H68+H72+H76+H82+H83+H84+H85</f>
        <v>257</v>
      </c>
      <c r="I12" s="9"/>
      <c r="J12" s="9">
        <f>+J14+J15+J16+J21+J24+J25+J28+J29+J34+J39+J44+J47+J48+J49+J54+J55+J56+J60+J64+J68+J72+J76+J82+J83+J84+J85</f>
        <v>476</v>
      </c>
      <c r="K12" s="49"/>
      <c r="L12" s="98">
        <f>+L14+L15+L16+L21+L24+L25+L28+L29+L34+L39+L44+L47+L48+L49+L54+L55+L56+L60+L64+L68+L72+L76+L82+L83+L84+L85</f>
        <v>521.25</v>
      </c>
    </row>
    <row r="13" spans="2:19" ht="12.75">
      <c r="B13" s="1"/>
      <c r="C13" s="1"/>
      <c r="D13" s="1"/>
      <c r="E13" s="1"/>
      <c r="F13" s="66"/>
      <c r="G13" s="2"/>
      <c r="H13" s="85"/>
      <c r="I13" s="85"/>
      <c r="J13" s="85"/>
      <c r="K13" s="50"/>
      <c r="L13" s="66"/>
      <c r="M13" s="5"/>
      <c r="N13" s="5"/>
      <c r="O13" s="5"/>
      <c r="P13" s="5"/>
      <c r="Q13" s="5"/>
      <c r="R13" s="5"/>
      <c r="S13" s="5"/>
    </row>
    <row r="14" spans="1:12" ht="12.75">
      <c r="A14" t="s">
        <v>4</v>
      </c>
      <c r="B14" s="1">
        <v>2245</v>
      </c>
      <c r="C14" s="1"/>
      <c r="D14" s="1">
        <v>257</v>
      </c>
      <c r="E14" s="1"/>
      <c r="F14" s="67">
        <v>2384</v>
      </c>
      <c r="G14" s="3"/>
      <c r="H14" s="85">
        <v>0</v>
      </c>
      <c r="I14" s="85"/>
      <c r="J14" s="85">
        <v>0</v>
      </c>
      <c r="K14" s="50"/>
      <c r="L14" s="66">
        <v>0</v>
      </c>
    </row>
    <row r="15" spans="1:12" ht="12.75">
      <c r="A15" t="s">
        <v>180</v>
      </c>
      <c r="B15" s="1">
        <v>23</v>
      </c>
      <c r="C15" s="1"/>
      <c r="D15" s="1">
        <v>6</v>
      </c>
      <c r="E15" s="1"/>
      <c r="F15" s="67">
        <v>26</v>
      </c>
      <c r="G15" s="3"/>
      <c r="H15" s="85">
        <v>0</v>
      </c>
      <c r="I15" s="85"/>
      <c r="J15" s="85">
        <v>0</v>
      </c>
      <c r="K15" s="50"/>
      <c r="L15" s="66">
        <v>0</v>
      </c>
    </row>
    <row r="16" spans="1:12" s="27" customFormat="1" ht="12.75">
      <c r="A16" s="27" t="s">
        <v>5</v>
      </c>
      <c r="B16" s="30">
        <f>+B17+B18+B19+B20</f>
        <v>301</v>
      </c>
      <c r="D16" s="30">
        <f>+D17+D18+D19+D20</f>
        <v>83</v>
      </c>
      <c r="F16" s="68">
        <f>+F17+F18+F19+F20</f>
        <v>347.25</v>
      </c>
      <c r="G16" s="32"/>
      <c r="H16" s="80">
        <f>+H17+H18+H20</f>
        <v>3</v>
      </c>
      <c r="I16" s="75"/>
      <c r="J16" s="80">
        <f>+J17+J18+J20</f>
        <v>7</v>
      </c>
      <c r="K16" s="75"/>
      <c r="L16" s="72">
        <f>+L17+L18+L20</f>
        <v>7</v>
      </c>
    </row>
    <row r="17" spans="1:12" ht="12.75">
      <c r="A17" t="s">
        <v>116</v>
      </c>
      <c r="B17" s="36">
        <v>177</v>
      </c>
      <c r="C17" s="24"/>
      <c r="D17" s="36">
        <v>52</v>
      </c>
      <c r="E17" s="24"/>
      <c r="F17" s="19">
        <v>205.25</v>
      </c>
      <c r="G17" s="38"/>
      <c r="H17" s="1">
        <v>0</v>
      </c>
      <c r="I17" s="1"/>
      <c r="J17" s="1">
        <v>0</v>
      </c>
      <c r="K17" s="50"/>
      <c r="L17" s="2">
        <v>0</v>
      </c>
    </row>
    <row r="18" spans="1:12" ht="12.75">
      <c r="A18" t="s">
        <v>123</v>
      </c>
      <c r="B18" s="36">
        <v>0</v>
      </c>
      <c r="C18" s="24"/>
      <c r="D18" s="36">
        <v>0</v>
      </c>
      <c r="E18" s="24"/>
      <c r="F18" s="19">
        <v>0</v>
      </c>
      <c r="G18" s="38"/>
      <c r="H18" s="1">
        <v>3</v>
      </c>
      <c r="I18" s="1"/>
      <c r="J18" s="1">
        <v>7</v>
      </c>
      <c r="K18" s="50"/>
      <c r="L18" s="2">
        <v>7</v>
      </c>
    </row>
    <row r="19" spans="1:12" ht="12.75">
      <c r="A19" t="s">
        <v>205</v>
      </c>
      <c r="B19" s="36">
        <v>4</v>
      </c>
      <c r="C19" s="24"/>
      <c r="D19" s="36">
        <v>2</v>
      </c>
      <c r="E19" s="24"/>
      <c r="F19" s="19">
        <v>5.25</v>
      </c>
      <c r="G19" s="38"/>
      <c r="H19" s="1">
        <v>0</v>
      </c>
      <c r="I19" s="1"/>
      <c r="J19" s="1">
        <v>0</v>
      </c>
      <c r="K19" s="50"/>
      <c r="L19" s="2">
        <v>0</v>
      </c>
    </row>
    <row r="20" spans="1:12" ht="12.75">
      <c r="A20" t="s">
        <v>117</v>
      </c>
      <c r="B20" s="36">
        <v>120</v>
      </c>
      <c r="C20" s="24"/>
      <c r="D20" s="36">
        <v>29</v>
      </c>
      <c r="E20" s="24"/>
      <c r="F20" s="19">
        <v>136.75</v>
      </c>
      <c r="G20" s="38"/>
      <c r="H20" s="1">
        <v>0</v>
      </c>
      <c r="I20" s="1"/>
      <c r="J20" s="1">
        <v>0</v>
      </c>
      <c r="K20" s="50"/>
      <c r="L20" s="2">
        <v>0</v>
      </c>
    </row>
    <row r="21" spans="1:12" ht="12.75">
      <c r="A21" s="27" t="s">
        <v>6</v>
      </c>
      <c r="B21" s="30">
        <f>+B22+B23</f>
        <v>723</v>
      </c>
      <c r="C21" s="30"/>
      <c r="D21" s="30">
        <f>+D22+D23</f>
        <v>129</v>
      </c>
      <c r="E21" s="30"/>
      <c r="F21" s="20">
        <f>+F22+F23</f>
        <v>793.5</v>
      </c>
      <c r="G21" s="32"/>
      <c r="H21" s="6">
        <f>+H22+H23</f>
        <v>17</v>
      </c>
      <c r="I21" s="6"/>
      <c r="J21" s="6">
        <f>+J22+J23</f>
        <v>31</v>
      </c>
      <c r="K21" s="30"/>
      <c r="L21" s="20">
        <f>+L22+L23</f>
        <v>35.5</v>
      </c>
    </row>
    <row r="22" spans="1:12" ht="12.75">
      <c r="A22" t="s">
        <v>206</v>
      </c>
      <c r="B22" s="1">
        <v>474</v>
      </c>
      <c r="C22" s="1"/>
      <c r="D22" s="1">
        <v>109</v>
      </c>
      <c r="E22" s="1"/>
      <c r="F22" s="67">
        <v>533.25</v>
      </c>
      <c r="G22" s="3"/>
      <c r="H22" s="85">
        <v>17</v>
      </c>
      <c r="I22" s="85"/>
      <c r="J22" s="85">
        <v>31</v>
      </c>
      <c r="K22" s="50"/>
      <c r="L22" s="66">
        <v>35.5</v>
      </c>
    </row>
    <row r="23" spans="1:12" ht="12.75">
      <c r="A23" t="s">
        <v>207</v>
      </c>
      <c r="B23" s="1">
        <v>249</v>
      </c>
      <c r="C23" s="1"/>
      <c r="D23" s="1">
        <v>20</v>
      </c>
      <c r="E23" s="1"/>
      <c r="F23" s="67">
        <v>260.25</v>
      </c>
      <c r="G23" s="3"/>
      <c r="H23" s="85">
        <v>0</v>
      </c>
      <c r="I23" s="85" t="s">
        <v>77</v>
      </c>
      <c r="J23" s="85">
        <v>0</v>
      </c>
      <c r="K23" s="50"/>
      <c r="L23" s="66">
        <v>0</v>
      </c>
    </row>
    <row r="24" spans="1:12" ht="12.75">
      <c r="A24" t="s">
        <v>7</v>
      </c>
      <c r="B24" s="1">
        <v>150</v>
      </c>
      <c r="C24" s="1"/>
      <c r="D24" s="1">
        <v>25</v>
      </c>
      <c r="E24" s="1"/>
      <c r="F24" s="67">
        <v>162.75</v>
      </c>
      <c r="G24" s="3"/>
      <c r="H24" s="85">
        <v>1</v>
      </c>
      <c r="I24" s="85" t="s">
        <v>77</v>
      </c>
      <c r="J24" s="85">
        <v>24</v>
      </c>
      <c r="K24" s="50"/>
      <c r="L24" s="66">
        <v>17.25</v>
      </c>
    </row>
    <row r="25" spans="1:12" ht="12.75">
      <c r="A25" s="27" t="s">
        <v>8</v>
      </c>
      <c r="B25" s="30">
        <f>+B26+B27</f>
        <v>763</v>
      </c>
      <c r="C25" s="27"/>
      <c r="D25" s="30">
        <f>+D26+D27</f>
        <v>98</v>
      </c>
      <c r="E25" s="27"/>
      <c r="F25" s="68">
        <f>+F26+F27</f>
        <v>816.75</v>
      </c>
      <c r="G25" s="32"/>
      <c r="H25" s="80">
        <f>+H26+H27</f>
        <v>7</v>
      </c>
      <c r="I25" s="75"/>
      <c r="J25" s="80">
        <f>+J26+J27</f>
        <v>20</v>
      </c>
      <c r="K25" s="75"/>
      <c r="L25" s="68">
        <f>+L26+L27</f>
        <v>18</v>
      </c>
    </row>
    <row r="26" spans="1:12" ht="12.75">
      <c r="A26" t="s">
        <v>134</v>
      </c>
      <c r="B26" s="36">
        <v>274</v>
      </c>
      <c r="C26" s="36"/>
      <c r="D26" s="36">
        <v>39</v>
      </c>
      <c r="E26" s="36"/>
      <c r="F26" s="19">
        <v>295.75</v>
      </c>
      <c r="G26" s="38"/>
      <c r="H26" s="1">
        <v>7</v>
      </c>
      <c r="I26" s="1"/>
      <c r="J26" s="1">
        <v>20</v>
      </c>
      <c r="K26" s="50"/>
      <c r="L26" s="2">
        <v>18</v>
      </c>
    </row>
    <row r="27" spans="1:12" ht="12.75">
      <c r="A27" t="s">
        <v>135</v>
      </c>
      <c r="B27" s="36">
        <v>489</v>
      </c>
      <c r="C27" s="36"/>
      <c r="D27" s="36">
        <v>59</v>
      </c>
      <c r="E27" s="36"/>
      <c r="F27" s="19">
        <v>521</v>
      </c>
      <c r="G27" s="38"/>
      <c r="H27" s="1">
        <v>0</v>
      </c>
      <c r="I27" s="1"/>
      <c r="J27" s="1">
        <v>0</v>
      </c>
      <c r="K27" s="50"/>
      <c r="L27" s="2">
        <v>0</v>
      </c>
    </row>
    <row r="28" spans="1:12" ht="12.75">
      <c r="A28" t="s">
        <v>9</v>
      </c>
      <c r="B28" s="1">
        <v>360</v>
      </c>
      <c r="C28" s="1"/>
      <c r="D28" s="1">
        <v>61</v>
      </c>
      <c r="E28" s="1"/>
      <c r="F28" s="19">
        <v>388.75</v>
      </c>
      <c r="G28" s="3"/>
      <c r="H28" s="1">
        <v>11</v>
      </c>
      <c r="I28" s="1"/>
      <c r="J28" s="1">
        <v>23</v>
      </c>
      <c r="K28" s="50"/>
      <c r="L28" s="2">
        <v>22.5</v>
      </c>
    </row>
    <row r="29" spans="1:12" s="61" customFormat="1" ht="12.75">
      <c r="A29" s="58" t="s">
        <v>10</v>
      </c>
      <c r="B29" s="59">
        <f>+B30+B31+B32+B33</f>
        <v>144</v>
      </c>
      <c r="C29" s="58"/>
      <c r="D29" s="59">
        <f>+D30+D31+D32+D33</f>
        <v>15</v>
      </c>
      <c r="E29" s="58"/>
      <c r="F29" s="69">
        <f>+F30+F31+F32+F33</f>
        <v>151</v>
      </c>
      <c r="G29" s="60"/>
      <c r="H29" s="86">
        <v>0</v>
      </c>
      <c r="I29" s="87"/>
      <c r="J29" s="86">
        <v>0</v>
      </c>
      <c r="K29" s="81"/>
      <c r="L29" s="99">
        <v>0</v>
      </c>
    </row>
    <row r="30" spans="1:12" ht="12.75">
      <c r="A30" t="s">
        <v>11</v>
      </c>
      <c r="B30" s="36">
        <v>47</v>
      </c>
      <c r="C30" s="24"/>
      <c r="D30" s="36">
        <v>4</v>
      </c>
      <c r="E30" s="24"/>
      <c r="F30" s="67">
        <v>49.25</v>
      </c>
      <c r="G30" s="38"/>
      <c r="H30" s="85">
        <v>0</v>
      </c>
      <c r="I30" s="85"/>
      <c r="J30" s="85">
        <v>0</v>
      </c>
      <c r="K30" s="50"/>
      <c r="L30" s="66">
        <v>0</v>
      </c>
    </row>
    <row r="31" spans="1:12" ht="12.75">
      <c r="A31" t="s">
        <v>83</v>
      </c>
      <c r="B31" s="36">
        <v>22</v>
      </c>
      <c r="C31" s="24"/>
      <c r="D31" s="36">
        <v>1</v>
      </c>
      <c r="E31" s="24"/>
      <c r="F31" s="67">
        <v>22.5</v>
      </c>
      <c r="G31" s="38"/>
      <c r="H31" s="85">
        <v>0</v>
      </c>
      <c r="I31" s="85"/>
      <c r="J31" s="85">
        <v>0</v>
      </c>
      <c r="K31" s="50"/>
      <c r="L31" s="66">
        <v>0</v>
      </c>
    </row>
    <row r="32" spans="1:17" ht="12.75">
      <c r="A32" t="s">
        <v>12</v>
      </c>
      <c r="B32" s="36">
        <v>59</v>
      </c>
      <c r="C32" s="24"/>
      <c r="D32" s="36">
        <v>6</v>
      </c>
      <c r="E32" s="24"/>
      <c r="F32" s="67">
        <v>62</v>
      </c>
      <c r="G32" s="38"/>
      <c r="H32" s="85">
        <v>0</v>
      </c>
      <c r="I32" s="85"/>
      <c r="J32" s="85">
        <v>0</v>
      </c>
      <c r="K32" s="50"/>
      <c r="L32" s="66">
        <v>0</v>
      </c>
      <c r="M32" s="4"/>
      <c r="N32" s="4"/>
      <c r="O32" s="4"/>
      <c r="P32" s="4"/>
      <c r="Q32" s="4"/>
    </row>
    <row r="33" spans="1:17" ht="12.75">
      <c r="A33" t="s">
        <v>84</v>
      </c>
      <c r="B33" s="36">
        <v>16</v>
      </c>
      <c r="C33" s="24"/>
      <c r="D33" s="36">
        <v>4</v>
      </c>
      <c r="E33" s="24"/>
      <c r="F33" s="67">
        <v>17.25</v>
      </c>
      <c r="G33" s="38"/>
      <c r="H33" s="85">
        <v>0</v>
      </c>
      <c r="I33" s="85"/>
      <c r="J33" s="85">
        <v>0</v>
      </c>
      <c r="K33" s="50"/>
      <c r="L33" s="66">
        <v>0</v>
      </c>
      <c r="M33" s="4"/>
      <c r="N33" s="4"/>
      <c r="O33" s="4"/>
      <c r="P33" s="4"/>
      <c r="Q33" s="4"/>
    </row>
    <row r="34" spans="1:17" ht="12.75">
      <c r="A34" s="27" t="s">
        <v>13</v>
      </c>
      <c r="B34" s="30">
        <f>+B35+B36+B37+B38</f>
        <v>306</v>
      </c>
      <c r="C34" s="30"/>
      <c r="D34" s="30">
        <f>+D35+D36+D37+D38</f>
        <v>66</v>
      </c>
      <c r="E34" s="30"/>
      <c r="F34" s="68">
        <f>+F35+F36+F37+F38</f>
        <v>338.25</v>
      </c>
      <c r="G34" s="32"/>
      <c r="H34" s="80">
        <f>+H35+H36+H37+H38</f>
        <v>18</v>
      </c>
      <c r="I34" s="80"/>
      <c r="J34" s="80">
        <f>+J35+J36+J37+J38</f>
        <v>66</v>
      </c>
      <c r="K34" s="80"/>
      <c r="L34" s="68">
        <f>+L35+L36+L37+L38</f>
        <v>55.5</v>
      </c>
      <c r="M34" s="4"/>
      <c r="N34" s="4"/>
      <c r="O34" s="4"/>
      <c r="P34" s="4"/>
      <c r="Q34" s="4"/>
    </row>
    <row r="35" spans="1:17" ht="12.75">
      <c r="A35" t="s">
        <v>170</v>
      </c>
      <c r="B35" s="36">
        <v>0</v>
      </c>
      <c r="C35" s="24"/>
      <c r="D35" s="36">
        <v>0</v>
      </c>
      <c r="E35" s="24"/>
      <c r="F35" s="19">
        <v>0</v>
      </c>
      <c r="G35" s="38"/>
      <c r="H35" s="1">
        <v>0</v>
      </c>
      <c r="I35" s="1"/>
      <c r="J35" s="1">
        <v>1</v>
      </c>
      <c r="K35" s="50"/>
      <c r="L35" s="2">
        <v>0.5</v>
      </c>
      <c r="M35" s="4"/>
      <c r="N35" s="4"/>
      <c r="O35" s="4"/>
      <c r="P35" s="4"/>
      <c r="Q35" s="4"/>
    </row>
    <row r="36" spans="1:12" ht="12.75">
      <c r="A36" t="s">
        <v>88</v>
      </c>
      <c r="B36" s="36">
        <v>306</v>
      </c>
      <c r="C36" s="24"/>
      <c r="D36" s="36">
        <v>66</v>
      </c>
      <c r="E36" s="24"/>
      <c r="F36" s="19">
        <v>338.25</v>
      </c>
      <c r="G36" s="38"/>
      <c r="H36" s="1">
        <v>16</v>
      </c>
      <c r="I36" s="1"/>
      <c r="J36" s="1">
        <v>52</v>
      </c>
      <c r="K36" s="50"/>
      <c r="L36" s="2">
        <v>46.5</v>
      </c>
    </row>
    <row r="37" spans="1:17" ht="12.75">
      <c r="A37" t="s">
        <v>93</v>
      </c>
      <c r="B37" s="36">
        <v>0</v>
      </c>
      <c r="C37" s="24"/>
      <c r="D37" s="36">
        <v>0</v>
      </c>
      <c r="E37" s="24"/>
      <c r="F37" s="19">
        <v>0</v>
      </c>
      <c r="G37" s="38"/>
      <c r="H37" s="1">
        <v>1</v>
      </c>
      <c r="I37" s="1"/>
      <c r="J37" s="1">
        <v>7</v>
      </c>
      <c r="K37" s="50"/>
      <c r="L37" s="2">
        <v>4</v>
      </c>
      <c r="M37" s="4"/>
      <c r="N37" s="4"/>
      <c r="O37" s="4"/>
      <c r="P37" s="4"/>
      <c r="Q37" s="4"/>
    </row>
    <row r="38" spans="1:55" ht="12.75">
      <c r="A38" t="s">
        <v>181</v>
      </c>
      <c r="B38" s="36">
        <v>0</v>
      </c>
      <c r="C38" s="36"/>
      <c r="D38" s="36">
        <v>0</v>
      </c>
      <c r="E38" s="36"/>
      <c r="F38" s="2">
        <v>0</v>
      </c>
      <c r="G38" s="39"/>
      <c r="H38" s="1">
        <v>1</v>
      </c>
      <c r="I38" s="1"/>
      <c r="J38" s="1">
        <v>6</v>
      </c>
      <c r="K38" s="50"/>
      <c r="L38" s="2">
        <v>4.5</v>
      </c>
      <c r="M38" s="26"/>
      <c r="N38" s="26"/>
      <c r="O38" s="26"/>
      <c r="P38" s="26"/>
      <c r="Q38" s="26"/>
      <c r="R38" s="26"/>
      <c r="S38" s="26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17" ht="12.75">
      <c r="A39" s="27" t="s">
        <v>17</v>
      </c>
      <c r="B39" s="30">
        <f>+B40+B41+B42+B43</f>
        <v>166</v>
      </c>
      <c r="C39" s="27"/>
      <c r="D39" s="30">
        <f>+D40+D41+D42+D43</f>
        <v>25</v>
      </c>
      <c r="E39" s="27"/>
      <c r="F39" s="20">
        <f>+F40+F41+F42+F43</f>
        <v>180</v>
      </c>
      <c r="G39" s="32"/>
      <c r="H39" s="6">
        <f>+H40+H41+H42</f>
        <v>33</v>
      </c>
      <c r="I39" s="88"/>
      <c r="J39" s="6">
        <f>+J40+J41+J42</f>
        <v>43</v>
      </c>
      <c r="K39" s="75"/>
      <c r="L39" s="20">
        <f>+L40+L41+L42</f>
        <v>52</v>
      </c>
      <c r="M39" s="4"/>
      <c r="N39" s="4"/>
      <c r="O39" s="4"/>
      <c r="P39" s="4"/>
      <c r="Q39" s="4"/>
    </row>
    <row r="40" spans="1:12" ht="12.75">
      <c r="A40" t="s">
        <v>18</v>
      </c>
      <c r="B40" s="36">
        <v>33</v>
      </c>
      <c r="C40" s="25"/>
      <c r="D40" s="36">
        <v>8</v>
      </c>
      <c r="E40" s="25"/>
      <c r="F40" s="67">
        <v>37.5</v>
      </c>
      <c r="G40" s="38"/>
      <c r="H40" s="85">
        <v>11</v>
      </c>
      <c r="I40" s="79"/>
      <c r="J40" s="85">
        <v>10</v>
      </c>
      <c r="L40" s="67">
        <v>14.25</v>
      </c>
    </row>
    <row r="41" spans="1:19" ht="12.75">
      <c r="A41" t="s">
        <v>19</v>
      </c>
      <c r="B41" s="36">
        <v>42</v>
      </c>
      <c r="C41" s="24"/>
      <c r="D41" s="36">
        <v>8</v>
      </c>
      <c r="E41" s="24"/>
      <c r="F41" s="67">
        <v>46.75</v>
      </c>
      <c r="G41" s="38"/>
      <c r="H41" s="85">
        <v>22</v>
      </c>
      <c r="I41" s="85"/>
      <c r="J41" s="85">
        <v>33</v>
      </c>
      <c r="K41" s="50"/>
      <c r="L41" s="66">
        <v>37.75</v>
      </c>
      <c r="M41" s="4"/>
      <c r="N41" s="4"/>
      <c r="O41" s="4"/>
      <c r="P41" s="5"/>
      <c r="Q41" s="5"/>
      <c r="R41" s="5"/>
      <c r="S41" s="5"/>
    </row>
    <row r="42" spans="1:19" ht="12.75">
      <c r="A42" t="s">
        <v>20</v>
      </c>
      <c r="B42" s="36">
        <v>26</v>
      </c>
      <c r="C42" s="24"/>
      <c r="D42" s="36">
        <v>3</v>
      </c>
      <c r="E42" s="24"/>
      <c r="F42" s="67">
        <v>27</v>
      </c>
      <c r="G42" s="38"/>
      <c r="H42" s="85">
        <v>0</v>
      </c>
      <c r="I42" s="85"/>
      <c r="J42" s="85">
        <v>0</v>
      </c>
      <c r="K42" s="50"/>
      <c r="L42" s="66">
        <v>0</v>
      </c>
      <c r="M42" s="4"/>
      <c r="N42" s="4"/>
      <c r="O42" s="4"/>
      <c r="P42" s="5"/>
      <c r="Q42" s="5"/>
      <c r="R42" s="5"/>
      <c r="S42" s="5"/>
    </row>
    <row r="43" spans="1:19" ht="12.75">
      <c r="A43" t="s">
        <v>162</v>
      </c>
      <c r="B43" s="36">
        <v>65</v>
      </c>
      <c r="C43" s="24"/>
      <c r="D43" s="36">
        <v>6</v>
      </c>
      <c r="E43" s="24"/>
      <c r="F43" s="67">
        <v>68.75</v>
      </c>
      <c r="G43" s="38"/>
      <c r="H43" s="85">
        <v>0</v>
      </c>
      <c r="I43" s="85"/>
      <c r="J43" s="85">
        <v>0</v>
      </c>
      <c r="K43" s="50"/>
      <c r="L43" s="66">
        <v>0</v>
      </c>
      <c r="M43" s="4"/>
      <c r="N43" s="4"/>
      <c r="O43" s="4"/>
      <c r="P43" s="5"/>
      <c r="Q43" s="5"/>
      <c r="R43" s="5"/>
      <c r="S43" s="5"/>
    </row>
    <row r="44" spans="1:17" ht="12.75">
      <c r="A44" s="27" t="s">
        <v>21</v>
      </c>
      <c r="B44" s="30">
        <f>+B45+B46</f>
        <v>0</v>
      </c>
      <c r="C44" s="27"/>
      <c r="D44" s="30">
        <f>+D45+D46</f>
        <v>0</v>
      </c>
      <c r="E44" s="27"/>
      <c r="F44" s="68">
        <f>+F45+F46</f>
        <v>0</v>
      </c>
      <c r="G44" s="32"/>
      <c r="H44" s="80">
        <f>+H45+H46</f>
        <v>5</v>
      </c>
      <c r="I44" s="80"/>
      <c r="J44" s="80">
        <f>+J45+J46</f>
        <v>20</v>
      </c>
      <c r="K44" s="51"/>
      <c r="L44" s="68">
        <f>+L45+L46</f>
        <v>16.25</v>
      </c>
      <c r="M44" s="4"/>
      <c r="N44" s="4"/>
      <c r="O44" s="4"/>
      <c r="P44" s="4"/>
      <c r="Q44" s="4"/>
    </row>
    <row r="45" spans="1:17" ht="12.75">
      <c r="A45" t="s">
        <v>153</v>
      </c>
      <c r="B45" s="36">
        <v>0</v>
      </c>
      <c r="C45" s="25"/>
      <c r="D45" s="36">
        <v>0</v>
      </c>
      <c r="E45" s="25"/>
      <c r="F45" s="19">
        <v>0</v>
      </c>
      <c r="G45" s="38"/>
      <c r="H45" s="1">
        <v>3</v>
      </c>
      <c r="J45" s="1">
        <v>15</v>
      </c>
      <c r="L45" s="2">
        <v>11.75</v>
      </c>
      <c r="M45" s="4"/>
      <c r="N45" s="4"/>
      <c r="O45" s="4"/>
      <c r="P45" s="4"/>
      <c r="Q45" s="4"/>
    </row>
    <row r="46" spans="1:17" ht="12.75">
      <c r="A46" t="s">
        <v>152</v>
      </c>
      <c r="B46" s="36">
        <v>0</v>
      </c>
      <c r="C46" s="25"/>
      <c r="D46" s="36">
        <v>0</v>
      </c>
      <c r="E46" s="25"/>
      <c r="F46" s="19">
        <v>0</v>
      </c>
      <c r="G46" s="38"/>
      <c r="H46" s="1">
        <v>2</v>
      </c>
      <c r="J46" s="1">
        <v>5</v>
      </c>
      <c r="L46" s="2">
        <v>4.5</v>
      </c>
      <c r="M46" s="4"/>
      <c r="N46" s="4"/>
      <c r="O46" s="4"/>
      <c r="P46" s="4"/>
      <c r="Q46" s="4"/>
    </row>
    <row r="47" spans="1:19" ht="12.75">
      <c r="A47" t="s">
        <v>22</v>
      </c>
      <c r="B47" s="36">
        <v>343</v>
      </c>
      <c r="C47" s="25"/>
      <c r="D47" s="36">
        <v>63</v>
      </c>
      <c r="E47" s="25"/>
      <c r="F47" s="19">
        <v>372.75</v>
      </c>
      <c r="G47" s="25"/>
      <c r="H47" s="1">
        <v>8</v>
      </c>
      <c r="J47" s="1">
        <v>36</v>
      </c>
      <c r="L47" s="2">
        <v>30.25</v>
      </c>
      <c r="M47" s="4"/>
      <c r="N47" s="4"/>
      <c r="O47" s="4"/>
      <c r="P47" s="5"/>
      <c r="Q47" s="5"/>
      <c r="R47" s="5"/>
      <c r="S47" s="5"/>
    </row>
    <row r="48" spans="1:19" ht="12.75">
      <c r="A48" t="s">
        <v>96</v>
      </c>
      <c r="B48" s="1">
        <v>122</v>
      </c>
      <c r="C48" s="1"/>
      <c r="D48" s="1">
        <v>12</v>
      </c>
      <c r="E48" s="1"/>
      <c r="F48" s="19">
        <v>128.75</v>
      </c>
      <c r="G48" s="3"/>
      <c r="H48" s="1">
        <v>0</v>
      </c>
      <c r="I48" s="1"/>
      <c r="J48" s="1">
        <v>0</v>
      </c>
      <c r="K48" s="50"/>
      <c r="L48" s="2">
        <v>0</v>
      </c>
      <c r="M48" s="4"/>
      <c r="N48" s="4"/>
      <c r="O48" s="4"/>
      <c r="P48" s="5"/>
      <c r="Q48" s="5"/>
      <c r="R48" s="5"/>
      <c r="S48" s="5"/>
    </row>
    <row r="49" spans="1:12" ht="12.75">
      <c r="A49" s="27" t="s">
        <v>89</v>
      </c>
      <c r="B49" s="30">
        <f>+B50+B51+B52+B53</f>
        <v>80</v>
      </c>
      <c r="C49" s="27"/>
      <c r="D49" s="30">
        <f>+D50+D51+D52+D53</f>
        <v>31</v>
      </c>
      <c r="E49" s="27"/>
      <c r="F49" s="20">
        <f>+F50+F51+F52+F53</f>
        <v>94.5</v>
      </c>
      <c r="G49" s="32"/>
      <c r="H49" s="6">
        <f>+H50+H51+H52+H53</f>
        <v>7</v>
      </c>
      <c r="I49" s="88"/>
      <c r="J49" s="6">
        <f>+J50+J51+J52+J53</f>
        <v>23</v>
      </c>
      <c r="K49" s="52"/>
      <c r="L49" s="20">
        <f>+L50+L51+L52+L53</f>
        <v>21.75</v>
      </c>
    </row>
    <row r="50" spans="1:12" ht="12.75">
      <c r="A50" t="s">
        <v>14</v>
      </c>
      <c r="B50" s="36">
        <v>12</v>
      </c>
      <c r="C50" s="24"/>
      <c r="D50" s="36">
        <v>6</v>
      </c>
      <c r="E50" s="24"/>
      <c r="F50" s="67">
        <v>14</v>
      </c>
      <c r="G50" s="38"/>
      <c r="H50" s="85">
        <v>0</v>
      </c>
      <c r="I50" s="85"/>
      <c r="J50" s="85">
        <v>0</v>
      </c>
      <c r="K50" s="50"/>
      <c r="L50" s="66">
        <v>0</v>
      </c>
    </row>
    <row r="51" spans="1:17" ht="12.75">
      <c r="A51" t="s">
        <v>15</v>
      </c>
      <c r="B51" s="36">
        <v>11</v>
      </c>
      <c r="C51" s="24"/>
      <c r="D51" s="36">
        <v>0</v>
      </c>
      <c r="E51" s="24"/>
      <c r="F51" s="67">
        <v>11</v>
      </c>
      <c r="G51" s="38"/>
      <c r="H51" s="85">
        <v>0</v>
      </c>
      <c r="I51" s="85"/>
      <c r="J51" s="85">
        <v>0</v>
      </c>
      <c r="K51" s="50"/>
      <c r="L51" s="66">
        <v>0</v>
      </c>
      <c r="M51" s="4"/>
      <c r="N51" s="4"/>
      <c r="O51" s="4"/>
      <c r="P51" s="4"/>
      <c r="Q51" s="4"/>
    </row>
    <row r="52" spans="1:17" ht="12.75">
      <c r="A52" t="s">
        <v>16</v>
      </c>
      <c r="B52" s="36">
        <v>57</v>
      </c>
      <c r="C52" s="24"/>
      <c r="D52" s="36">
        <v>25</v>
      </c>
      <c r="E52" s="24"/>
      <c r="F52" s="67">
        <v>69.5</v>
      </c>
      <c r="G52" s="38"/>
      <c r="H52" s="85">
        <v>6</v>
      </c>
      <c r="I52" s="85"/>
      <c r="J52" s="85">
        <v>22</v>
      </c>
      <c r="K52" s="50"/>
      <c r="L52" s="66">
        <v>20</v>
      </c>
      <c r="M52" s="4"/>
      <c r="N52" s="4"/>
      <c r="O52" s="4"/>
      <c r="P52" s="4"/>
      <c r="Q52" s="4"/>
    </row>
    <row r="53" spans="1:17" ht="12.75">
      <c r="A53" t="s">
        <v>182</v>
      </c>
      <c r="B53" s="36">
        <v>0</v>
      </c>
      <c r="C53" s="24"/>
      <c r="D53" s="36">
        <v>0</v>
      </c>
      <c r="E53" s="24"/>
      <c r="F53" s="67">
        <v>0</v>
      </c>
      <c r="G53" s="38"/>
      <c r="H53" s="85">
        <v>1</v>
      </c>
      <c r="I53" s="85"/>
      <c r="J53" s="85">
        <v>1</v>
      </c>
      <c r="K53" s="50"/>
      <c r="L53" s="66">
        <v>1.75</v>
      </c>
      <c r="M53" s="4"/>
      <c r="N53" s="4"/>
      <c r="O53" s="4"/>
      <c r="P53" s="4"/>
      <c r="Q53" s="4"/>
    </row>
    <row r="54" spans="1:17" ht="12.75">
      <c r="A54" t="s">
        <v>161</v>
      </c>
      <c r="B54" s="36">
        <v>8</v>
      </c>
      <c r="C54" s="24"/>
      <c r="D54" s="36">
        <v>1</v>
      </c>
      <c r="E54" s="24"/>
      <c r="F54" s="67">
        <v>8.75</v>
      </c>
      <c r="G54" s="38"/>
      <c r="H54" s="85">
        <v>0</v>
      </c>
      <c r="I54" s="85"/>
      <c r="J54" s="85">
        <v>0</v>
      </c>
      <c r="K54" s="50"/>
      <c r="L54" s="66">
        <v>0</v>
      </c>
      <c r="M54" s="4"/>
      <c r="N54" s="4"/>
      <c r="O54" s="4"/>
      <c r="P54" s="4"/>
      <c r="Q54" s="4"/>
    </row>
    <row r="55" spans="1:12" ht="12.75">
      <c r="A55" t="s">
        <v>23</v>
      </c>
      <c r="B55" s="1">
        <v>0</v>
      </c>
      <c r="C55" s="1"/>
      <c r="D55" s="1">
        <v>0</v>
      </c>
      <c r="E55" s="1"/>
      <c r="F55" s="67">
        <v>0</v>
      </c>
      <c r="G55" s="3"/>
      <c r="H55" s="85">
        <v>3</v>
      </c>
      <c r="I55" s="85"/>
      <c r="J55" s="85">
        <v>20</v>
      </c>
      <c r="K55" s="50"/>
      <c r="L55" s="66">
        <v>15.25</v>
      </c>
    </row>
    <row r="56" spans="1:12" s="25" customFormat="1" ht="12.75">
      <c r="A56" s="27" t="s">
        <v>150</v>
      </c>
      <c r="B56" s="30">
        <f>+B57+B58+B59</f>
        <v>160</v>
      </c>
      <c r="C56" s="27"/>
      <c r="D56" s="30">
        <f>+D57+D58+D59</f>
        <v>37</v>
      </c>
      <c r="E56" s="27"/>
      <c r="F56" s="35">
        <f>+F57+F58+F59</f>
        <v>178.75</v>
      </c>
      <c r="G56" s="32"/>
      <c r="H56" s="80">
        <f>+H57+H58+H59</f>
        <v>31</v>
      </c>
      <c r="I56" s="75"/>
      <c r="J56" s="80">
        <f>+J57+J58+J59</f>
        <v>41</v>
      </c>
      <c r="K56" s="27"/>
      <c r="L56" s="68">
        <f>+L57+L58+L59</f>
        <v>52.5</v>
      </c>
    </row>
    <row r="57" spans="1:12" ht="12.75">
      <c r="A57" t="s">
        <v>139</v>
      </c>
      <c r="B57" s="36">
        <v>0</v>
      </c>
      <c r="C57" s="25"/>
      <c r="D57" s="36">
        <v>0</v>
      </c>
      <c r="E57" s="25"/>
      <c r="F57" s="19">
        <v>0</v>
      </c>
      <c r="G57" s="38"/>
      <c r="H57" s="1">
        <v>22</v>
      </c>
      <c r="J57" s="1">
        <v>24</v>
      </c>
      <c r="L57" s="2">
        <v>32.75</v>
      </c>
    </row>
    <row r="58" spans="1:12" ht="12.75">
      <c r="A58" t="s">
        <v>140</v>
      </c>
      <c r="B58" s="36">
        <v>160</v>
      </c>
      <c r="C58" s="36"/>
      <c r="D58" s="36">
        <v>37</v>
      </c>
      <c r="E58" s="36"/>
      <c r="F58" s="19">
        <v>178.75</v>
      </c>
      <c r="G58" s="38"/>
      <c r="H58" s="1">
        <v>9</v>
      </c>
      <c r="I58" s="1"/>
      <c r="J58" s="1">
        <v>8</v>
      </c>
      <c r="K58" s="50"/>
      <c r="L58" s="2">
        <v>13.5</v>
      </c>
    </row>
    <row r="59" spans="1:12" ht="12.75">
      <c r="A59" t="s">
        <v>141</v>
      </c>
      <c r="B59" s="36">
        <v>0</v>
      </c>
      <c r="C59" s="25"/>
      <c r="D59" s="36">
        <v>0</v>
      </c>
      <c r="E59" s="25"/>
      <c r="F59" s="19">
        <v>0</v>
      </c>
      <c r="G59" s="38"/>
      <c r="H59" s="1">
        <v>0</v>
      </c>
      <c r="J59" s="1">
        <v>9</v>
      </c>
      <c r="L59" s="2">
        <v>6.25</v>
      </c>
    </row>
    <row r="60" spans="1:14" s="25" customFormat="1" ht="12.75">
      <c r="A60" s="27" t="s">
        <v>24</v>
      </c>
      <c r="B60" s="30">
        <f>+B61+B62+B63</f>
        <v>84</v>
      </c>
      <c r="C60" s="27"/>
      <c r="D60" s="30">
        <f>+D61+D62+D63</f>
        <v>13</v>
      </c>
      <c r="E60" s="27"/>
      <c r="F60" s="35">
        <f>+F61+F62+F63</f>
        <v>91.5</v>
      </c>
      <c r="G60" s="32"/>
      <c r="H60" s="6">
        <f>+H61+H62+H63</f>
        <v>0</v>
      </c>
      <c r="I60" s="88"/>
      <c r="J60" s="6">
        <f>+J61+J62+J63</f>
        <v>0</v>
      </c>
      <c r="K60" s="27"/>
      <c r="L60" s="20">
        <f>+L61+L62+L63</f>
        <v>0</v>
      </c>
      <c r="N60" s="37" t="s">
        <v>77</v>
      </c>
    </row>
    <row r="61" spans="1:20" ht="12.75">
      <c r="A61" t="s">
        <v>118</v>
      </c>
      <c r="B61" s="36">
        <v>30</v>
      </c>
      <c r="C61" s="25"/>
      <c r="D61" s="36">
        <v>6</v>
      </c>
      <c r="E61" s="25"/>
      <c r="F61" s="67">
        <v>33.5</v>
      </c>
      <c r="G61" s="38"/>
      <c r="H61" s="85">
        <v>0</v>
      </c>
      <c r="I61" s="85"/>
      <c r="J61" s="85">
        <v>0</v>
      </c>
      <c r="K61" s="50"/>
      <c r="L61" s="66">
        <v>0</v>
      </c>
      <c r="M61" s="27"/>
      <c r="N61" s="27"/>
      <c r="O61" s="27"/>
      <c r="P61" s="27"/>
      <c r="Q61" s="27"/>
      <c r="R61" s="27"/>
      <c r="S61" s="27"/>
      <c r="T61" s="27"/>
    </row>
    <row r="62" spans="1:20" ht="12.75">
      <c r="A62" t="s">
        <v>119</v>
      </c>
      <c r="B62" s="36">
        <v>38</v>
      </c>
      <c r="C62" s="25"/>
      <c r="D62" s="36">
        <v>4</v>
      </c>
      <c r="E62" s="25"/>
      <c r="F62" s="67">
        <v>40.75</v>
      </c>
      <c r="G62" s="38"/>
      <c r="H62" s="85">
        <v>0</v>
      </c>
      <c r="I62" s="85"/>
      <c r="J62" s="85">
        <v>0</v>
      </c>
      <c r="K62" s="50"/>
      <c r="L62" s="66">
        <v>0</v>
      </c>
      <c r="M62" s="27"/>
      <c r="N62" s="27"/>
      <c r="O62" s="27"/>
      <c r="P62" s="27"/>
      <c r="Q62" s="27"/>
      <c r="R62" s="27"/>
      <c r="S62" s="27"/>
      <c r="T62" s="27"/>
    </row>
    <row r="63" spans="1:20" ht="12.75">
      <c r="A63" t="s">
        <v>120</v>
      </c>
      <c r="B63" s="36">
        <v>16</v>
      </c>
      <c r="C63" s="25"/>
      <c r="D63" s="36">
        <v>3</v>
      </c>
      <c r="E63" s="25"/>
      <c r="F63" s="67">
        <v>17.25</v>
      </c>
      <c r="G63" s="38"/>
      <c r="H63" s="85">
        <v>0</v>
      </c>
      <c r="I63" s="85"/>
      <c r="J63" s="85">
        <v>0</v>
      </c>
      <c r="K63" s="50"/>
      <c r="L63" s="66">
        <v>0</v>
      </c>
      <c r="M63" s="27"/>
      <c r="N63" s="27"/>
      <c r="O63" s="27"/>
      <c r="P63" s="27"/>
      <c r="Q63" s="27"/>
      <c r="R63" s="27"/>
      <c r="S63" s="27"/>
      <c r="T63" s="27"/>
    </row>
    <row r="64" spans="1:12" s="25" customFormat="1" ht="12.75">
      <c r="A64" s="27" t="s">
        <v>25</v>
      </c>
      <c r="B64" s="30">
        <f>+B65+B67</f>
        <v>29</v>
      </c>
      <c r="C64" s="27"/>
      <c r="D64" s="30">
        <f>+D65+D67</f>
        <v>7</v>
      </c>
      <c r="E64" s="27"/>
      <c r="F64" s="35">
        <f>+F65+F67</f>
        <v>33</v>
      </c>
      <c r="G64" s="32"/>
      <c r="H64" s="80">
        <f>+H65+H66+H67</f>
        <v>2</v>
      </c>
      <c r="I64" s="80"/>
      <c r="J64" s="80">
        <f>+J65+J66+J67</f>
        <v>4</v>
      </c>
      <c r="K64" s="30"/>
      <c r="L64" s="68">
        <f>+L65+L67+L66</f>
        <v>4.5</v>
      </c>
    </row>
    <row r="65" spans="1:20" ht="12.75">
      <c r="A65" t="s">
        <v>124</v>
      </c>
      <c r="B65" s="36">
        <v>29</v>
      </c>
      <c r="C65" s="25"/>
      <c r="D65" s="36">
        <v>7</v>
      </c>
      <c r="E65" s="25"/>
      <c r="F65" s="19">
        <v>33</v>
      </c>
      <c r="G65" s="38"/>
      <c r="H65" s="1">
        <v>0</v>
      </c>
      <c r="I65" s="1"/>
      <c r="J65" s="1">
        <v>0</v>
      </c>
      <c r="K65" s="50"/>
      <c r="L65" s="2">
        <v>0</v>
      </c>
      <c r="M65" s="27"/>
      <c r="N65" s="27"/>
      <c r="O65" s="27"/>
      <c r="P65" s="27"/>
      <c r="Q65" s="27"/>
      <c r="R65" s="27"/>
      <c r="S65" s="27"/>
      <c r="T65" s="27"/>
    </row>
    <row r="66" spans="1:20" ht="12.75">
      <c r="A66" t="s">
        <v>213</v>
      </c>
      <c r="B66" s="36">
        <v>0</v>
      </c>
      <c r="C66" s="25"/>
      <c r="D66" s="36">
        <v>0</v>
      </c>
      <c r="E66" s="25"/>
      <c r="F66" s="19">
        <v>0</v>
      </c>
      <c r="G66" s="38"/>
      <c r="H66" s="1">
        <v>1</v>
      </c>
      <c r="I66" s="1"/>
      <c r="J66" s="1">
        <v>2</v>
      </c>
      <c r="K66" s="50"/>
      <c r="L66" s="2">
        <v>2.25</v>
      </c>
      <c r="M66" s="27"/>
      <c r="N66" s="27"/>
      <c r="O66" s="27"/>
      <c r="P66" s="27"/>
      <c r="Q66" s="27"/>
      <c r="R66" s="27"/>
      <c r="S66" s="27"/>
      <c r="T66" s="27"/>
    </row>
    <row r="67" spans="1:20" ht="12.75">
      <c r="A67" t="s">
        <v>125</v>
      </c>
      <c r="B67" s="36">
        <v>0</v>
      </c>
      <c r="C67" s="25"/>
      <c r="D67" s="36">
        <v>0</v>
      </c>
      <c r="E67" s="25"/>
      <c r="F67" s="19">
        <v>0</v>
      </c>
      <c r="G67" s="38"/>
      <c r="H67" s="1">
        <v>1</v>
      </c>
      <c r="I67" s="1" t="s">
        <v>77</v>
      </c>
      <c r="J67" s="1">
        <v>2</v>
      </c>
      <c r="K67" s="50"/>
      <c r="L67" s="2">
        <v>2.25</v>
      </c>
      <c r="M67" s="27"/>
      <c r="N67" s="27"/>
      <c r="O67" s="27"/>
      <c r="P67" s="27"/>
      <c r="Q67" s="27"/>
      <c r="R67" s="27"/>
      <c r="S67" s="27"/>
      <c r="T67" s="27"/>
    </row>
    <row r="68" spans="1:12" s="25" customFormat="1" ht="12.75">
      <c r="A68" s="27" t="s">
        <v>171</v>
      </c>
      <c r="B68" s="30">
        <f>+B69+B70+B71</f>
        <v>29</v>
      </c>
      <c r="C68" s="27"/>
      <c r="D68" s="30">
        <f>+D69+D70+D71</f>
        <v>8</v>
      </c>
      <c r="E68" s="27"/>
      <c r="F68" s="35">
        <f>+F69+F70+F71</f>
        <v>32</v>
      </c>
      <c r="G68" s="32"/>
      <c r="H68" s="6">
        <f>+H69+H70+H71</f>
        <v>28</v>
      </c>
      <c r="I68" s="6"/>
      <c r="J68" s="6">
        <f>+J69+J70+J71</f>
        <v>11</v>
      </c>
      <c r="K68" s="30"/>
      <c r="L68" s="20">
        <f>+L69+L70+L71</f>
        <v>33.5</v>
      </c>
    </row>
    <row r="69" spans="1:20" ht="12.75">
      <c r="A69" t="s">
        <v>138</v>
      </c>
      <c r="B69" s="36">
        <v>0</v>
      </c>
      <c r="C69" s="25"/>
      <c r="D69" s="36">
        <v>0</v>
      </c>
      <c r="E69" s="25"/>
      <c r="F69" s="67">
        <v>0</v>
      </c>
      <c r="G69" s="38"/>
      <c r="H69" s="85">
        <v>8</v>
      </c>
      <c r="I69" s="79"/>
      <c r="J69" s="85">
        <v>1</v>
      </c>
      <c r="L69" s="66">
        <v>8.5</v>
      </c>
      <c r="M69" s="27"/>
      <c r="N69" s="27"/>
      <c r="O69" s="27"/>
      <c r="P69" s="27"/>
      <c r="Q69" s="27"/>
      <c r="R69" s="27"/>
      <c r="S69" s="27"/>
      <c r="T69" s="27"/>
    </row>
    <row r="70" spans="1:20" ht="12.75">
      <c r="A70" t="s">
        <v>128</v>
      </c>
      <c r="B70" s="36">
        <v>29</v>
      </c>
      <c r="C70" s="25"/>
      <c r="D70" s="36">
        <v>8</v>
      </c>
      <c r="E70" s="25"/>
      <c r="F70" s="67">
        <v>32</v>
      </c>
      <c r="G70" s="38"/>
      <c r="H70" s="85">
        <v>0</v>
      </c>
      <c r="I70" s="85"/>
      <c r="J70" s="85">
        <v>0</v>
      </c>
      <c r="K70" s="50"/>
      <c r="L70" s="66">
        <v>0</v>
      </c>
      <c r="M70" s="27"/>
      <c r="N70" s="27"/>
      <c r="O70" s="27"/>
      <c r="P70" s="27"/>
      <c r="Q70" s="27"/>
      <c r="R70" s="27"/>
      <c r="S70" s="27"/>
      <c r="T70" s="27"/>
    </row>
    <row r="71" spans="1:20" ht="12.75">
      <c r="A71" t="s">
        <v>129</v>
      </c>
      <c r="B71" s="36">
        <v>0</v>
      </c>
      <c r="C71" s="25"/>
      <c r="D71" s="36">
        <v>0</v>
      </c>
      <c r="E71" s="25"/>
      <c r="F71" s="67">
        <v>0</v>
      </c>
      <c r="G71" s="38"/>
      <c r="H71" s="85">
        <v>20</v>
      </c>
      <c r="I71" s="85"/>
      <c r="J71" s="85">
        <v>10</v>
      </c>
      <c r="K71" s="50"/>
      <c r="L71" s="66">
        <v>25</v>
      </c>
      <c r="M71" s="27"/>
      <c r="N71" s="27"/>
      <c r="O71" s="27"/>
      <c r="P71" s="27"/>
      <c r="Q71" s="27"/>
      <c r="R71" s="27"/>
      <c r="S71" s="27"/>
      <c r="T71" s="27"/>
    </row>
    <row r="72" spans="1:12" ht="12.75">
      <c r="A72" s="27" t="s">
        <v>26</v>
      </c>
      <c r="B72" s="30">
        <f>+B73+B74+B75</f>
        <v>394</v>
      </c>
      <c r="C72" s="27"/>
      <c r="D72" s="30">
        <f>+D73+D74+D75</f>
        <v>38</v>
      </c>
      <c r="E72" s="27"/>
      <c r="F72" s="68">
        <f>+F73+F74+F75</f>
        <v>415.5</v>
      </c>
      <c r="G72" s="32"/>
      <c r="H72" s="80">
        <f>+H73+H74+H75</f>
        <v>8</v>
      </c>
      <c r="I72" s="75"/>
      <c r="J72" s="80">
        <f>+J73+J74+J75</f>
        <v>34</v>
      </c>
      <c r="K72" s="51"/>
      <c r="L72" s="68">
        <f>+L73+L74+L75</f>
        <v>28.5</v>
      </c>
    </row>
    <row r="73" spans="1:20" ht="12.75">
      <c r="A73" t="s">
        <v>126</v>
      </c>
      <c r="B73" s="36">
        <v>394</v>
      </c>
      <c r="C73" s="25"/>
      <c r="D73" s="36">
        <v>38</v>
      </c>
      <c r="E73" s="25"/>
      <c r="F73" s="19">
        <v>415.5</v>
      </c>
      <c r="G73" s="38"/>
      <c r="H73" s="1">
        <v>0</v>
      </c>
      <c r="I73" s="1"/>
      <c r="J73" s="1">
        <v>0</v>
      </c>
      <c r="K73" s="50"/>
      <c r="L73" s="2">
        <v>0</v>
      </c>
      <c r="M73" s="27"/>
      <c r="N73" s="27"/>
      <c r="O73" s="27"/>
      <c r="P73" s="27"/>
      <c r="Q73" s="27"/>
      <c r="R73" s="27"/>
      <c r="S73" s="27"/>
      <c r="T73" s="27"/>
    </row>
    <row r="74" spans="1:20" ht="12.75">
      <c r="A74" t="s">
        <v>130</v>
      </c>
      <c r="B74" s="36">
        <v>0</v>
      </c>
      <c r="C74" s="25"/>
      <c r="D74" s="36">
        <v>0</v>
      </c>
      <c r="E74" s="25"/>
      <c r="F74" s="19">
        <v>0</v>
      </c>
      <c r="G74" s="38"/>
      <c r="H74" s="1">
        <v>8</v>
      </c>
      <c r="I74" s="1"/>
      <c r="J74" s="1">
        <v>24</v>
      </c>
      <c r="K74" s="50"/>
      <c r="L74" s="2">
        <v>22.5</v>
      </c>
      <c r="M74" s="27"/>
      <c r="N74" s="27"/>
      <c r="O74" s="27"/>
      <c r="P74" s="27"/>
      <c r="Q74" s="27"/>
      <c r="R74" s="27"/>
      <c r="S74" s="27"/>
      <c r="T74" s="27"/>
    </row>
    <row r="75" spans="1:20" ht="12.75">
      <c r="A75" t="s">
        <v>127</v>
      </c>
      <c r="B75" s="36">
        <v>0</v>
      </c>
      <c r="C75" s="25"/>
      <c r="D75" s="36">
        <v>0</v>
      </c>
      <c r="E75" s="25"/>
      <c r="F75" s="19">
        <v>0</v>
      </c>
      <c r="G75" s="38"/>
      <c r="H75" s="1">
        <v>0</v>
      </c>
      <c r="I75" s="1"/>
      <c r="J75" s="1">
        <v>10</v>
      </c>
      <c r="K75" s="50"/>
      <c r="L75" s="2">
        <v>6</v>
      </c>
      <c r="M75" s="27"/>
      <c r="N75" s="27"/>
      <c r="O75" s="27"/>
      <c r="P75" s="27"/>
      <c r="Q75" s="27"/>
      <c r="R75" s="27"/>
      <c r="S75" s="27"/>
      <c r="T75" s="27"/>
    </row>
    <row r="76" spans="1:12" ht="12.75">
      <c r="A76" s="27" t="s">
        <v>27</v>
      </c>
      <c r="B76" s="30">
        <f>+B77+B78+B79+B81+B80</f>
        <v>782</v>
      </c>
      <c r="C76" s="27"/>
      <c r="D76" s="30">
        <f>+D77+D78+D79+D81+D80</f>
        <v>155</v>
      </c>
      <c r="E76" s="27"/>
      <c r="F76" s="20">
        <f>+F77+F78+F79+F81+B80</f>
        <v>863.5</v>
      </c>
      <c r="G76" s="32"/>
      <c r="H76" s="6">
        <f>+H77+H78+H79+H81+H80</f>
        <v>41</v>
      </c>
      <c r="I76" s="88"/>
      <c r="J76" s="6">
        <f>+J77+J78+J79+J81+J80</f>
        <v>29</v>
      </c>
      <c r="K76" s="52"/>
      <c r="L76" s="20">
        <f>+L77+L78+L79+L81+L80</f>
        <v>50.75</v>
      </c>
    </row>
    <row r="77" spans="1:12" ht="12.75">
      <c r="A77" t="s">
        <v>28</v>
      </c>
      <c r="B77" s="36">
        <v>782</v>
      </c>
      <c r="C77" s="24"/>
      <c r="D77" s="36">
        <v>155</v>
      </c>
      <c r="E77" s="24"/>
      <c r="F77" s="67">
        <v>863.5</v>
      </c>
      <c r="G77" s="38"/>
      <c r="H77" s="85">
        <v>0</v>
      </c>
      <c r="I77" s="85"/>
      <c r="J77" s="85">
        <v>0</v>
      </c>
      <c r="K77" s="50"/>
      <c r="L77" s="66">
        <v>0</v>
      </c>
    </row>
    <row r="78" spans="1:12" ht="12.75">
      <c r="A78" t="s">
        <v>172</v>
      </c>
      <c r="B78" s="36">
        <v>0</v>
      </c>
      <c r="C78" s="24"/>
      <c r="D78" s="36">
        <v>0</v>
      </c>
      <c r="E78" s="24"/>
      <c r="F78" s="67">
        <v>0</v>
      </c>
      <c r="G78" s="38"/>
      <c r="H78" s="85">
        <v>13</v>
      </c>
      <c r="I78" s="85"/>
      <c r="J78" s="85">
        <v>17</v>
      </c>
      <c r="K78" s="50"/>
      <c r="L78" s="66">
        <v>18.75</v>
      </c>
    </row>
    <row r="79" spans="1:19" ht="12.75">
      <c r="A79" t="s">
        <v>173</v>
      </c>
      <c r="B79" s="36">
        <v>0</v>
      </c>
      <c r="C79" s="24"/>
      <c r="D79" s="36">
        <v>0</v>
      </c>
      <c r="E79" s="24"/>
      <c r="F79" s="67">
        <v>0</v>
      </c>
      <c r="G79" s="38"/>
      <c r="H79" s="85">
        <v>14</v>
      </c>
      <c r="I79" s="85"/>
      <c r="J79" s="85">
        <v>9</v>
      </c>
      <c r="K79" s="50"/>
      <c r="L79" s="66">
        <v>16.25</v>
      </c>
      <c r="M79" s="4"/>
      <c r="N79" s="4"/>
      <c r="O79" s="4"/>
      <c r="P79" s="5"/>
      <c r="Q79" s="5"/>
      <c r="R79" s="5"/>
      <c r="S79" s="5"/>
    </row>
    <row r="80" spans="1:19" ht="12.75">
      <c r="A80" t="s">
        <v>154</v>
      </c>
      <c r="B80" s="36">
        <v>0</v>
      </c>
      <c r="C80" s="24"/>
      <c r="D80" s="36">
        <v>0</v>
      </c>
      <c r="E80" s="24"/>
      <c r="F80" s="67">
        <v>0</v>
      </c>
      <c r="G80" s="38"/>
      <c r="H80" s="85">
        <v>13</v>
      </c>
      <c r="I80" s="85"/>
      <c r="J80" s="85">
        <v>1</v>
      </c>
      <c r="K80" s="50"/>
      <c r="L80" s="66">
        <v>13.75</v>
      </c>
      <c r="M80" s="4"/>
      <c r="N80" s="4"/>
      <c r="O80" s="4"/>
      <c r="P80" s="5"/>
      <c r="Q80" s="5"/>
      <c r="R80" s="5"/>
      <c r="S80" s="5"/>
    </row>
    <row r="81" spans="1:19" ht="12.75">
      <c r="A81" t="s">
        <v>151</v>
      </c>
      <c r="B81" s="36">
        <v>0</v>
      </c>
      <c r="C81" s="24"/>
      <c r="D81" s="36">
        <v>0</v>
      </c>
      <c r="E81" s="24"/>
      <c r="F81" s="67">
        <v>0</v>
      </c>
      <c r="G81" s="38"/>
      <c r="H81" s="85">
        <v>1</v>
      </c>
      <c r="I81" s="85"/>
      <c r="J81" s="85">
        <v>2</v>
      </c>
      <c r="K81" s="50"/>
      <c r="L81" s="66">
        <v>2</v>
      </c>
      <c r="M81" s="4"/>
      <c r="N81" s="4"/>
      <c r="O81" s="4"/>
      <c r="P81" s="5"/>
      <c r="Q81" s="5"/>
      <c r="R81" s="5"/>
      <c r="S81" s="5"/>
    </row>
    <row r="82" spans="1:19" ht="12.75">
      <c r="A82" t="s">
        <v>212</v>
      </c>
      <c r="B82" s="36">
        <v>0</v>
      </c>
      <c r="C82" s="24"/>
      <c r="D82" s="36">
        <v>0</v>
      </c>
      <c r="E82" s="24"/>
      <c r="F82" s="67">
        <v>0</v>
      </c>
      <c r="G82" s="38"/>
      <c r="H82" s="85">
        <v>6</v>
      </c>
      <c r="I82" s="85"/>
      <c r="J82" s="85">
        <v>0</v>
      </c>
      <c r="K82" s="50"/>
      <c r="L82" s="66">
        <v>6</v>
      </c>
      <c r="M82" s="4"/>
      <c r="N82" s="4"/>
      <c r="O82" s="4"/>
      <c r="P82" s="5"/>
      <c r="Q82" s="5"/>
      <c r="R82" s="5"/>
      <c r="S82" s="5"/>
    </row>
    <row r="83" spans="1:19" s="25" customFormat="1" ht="12.75">
      <c r="A83" s="25" t="s">
        <v>104</v>
      </c>
      <c r="B83" s="36">
        <v>0</v>
      </c>
      <c r="C83" s="24"/>
      <c r="D83" s="36">
        <v>0</v>
      </c>
      <c r="E83" s="24"/>
      <c r="F83" s="67">
        <v>0</v>
      </c>
      <c r="G83" s="38"/>
      <c r="H83" s="85">
        <v>16</v>
      </c>
      <c r="I83" s="85"/>
      <c r="J83" s="85">
        <v>20</v>
      </c>
      <c r="K83" s="50"/>
      <c r="L83" s="66">
        <v>27.5</v>
      </c>
      <c r="M83" s="24"/>
      <c r="N83" s="24"/>
      <c r="O83" s="24"/>
      <c r="P83" s="24"/>
      <c r="Q83" s="24"/>
      <c r="R83" s="24"/>
      <c r="S83" s="24"/>
    </row>
    <row r="84" spans="1:12" ht="12.75">
      <c r="A84" t="s">
        <v>29</v>
      </c>
      <c r="B84" s="1">
        <v>23</v>
      </c>
      <c r="C84" s="1"/>
      <c r="D84" s="1">
        <v>19</v>
      </c>
      <c r="E84" s="1"/>
      <c r="F84" s="67">
        <v>32.5</v>
      </c>
      <c r="G84" s="3"/>
      <c r="H84" s="85">
        <v>4</v>
      </c>
      <c r="I84" s="85"/>
      <c r="J84" s="85">
        <v>14</v>
      </c>
      <c r="K84" s="50"/>
      <c r="L84" s="66">
        <v>12.25</v>
      </c>
    </row>
    <row r="85" spans="1:12" ht="12.75">
      <c r="A85" s="27" t="s">
        <v>97</v>
      </c>
      <c r="B85" s="30">
        <f>+B86+B87</f>
        <v>218</v>
      </c>
      <c r="C85" s="27"/>
      <c r="D85" s="30">
        <f>+D86+D87</f>
        <v>68</v>
      </c>
      <c r="E85" s="27"/>
      <c r="F85" s="68">
        <f>+F86+F87</f>
        <v>249.25</v>
      </c>
      <c r="G85" s="32"/>
      <c r="H85" s="80">
        <f>+H86+H87</f>
        <v>8</v>
      </c>
      <c r="I85" s="75"/>
      <c r="J85" s="80">
        <f>+J86+J87</f>
        <v>10</v>
      </c>
      <c r="K85" s="52"/>
      <c r="L85" s="68">
        <f>+L86+L87</f>
        <v>14.5</v>
      </c>
    </row>
    <row r="86" spans="1:12" ht="12.75">
      <c r="A86" t="s">
        <v>30</v>
      </c>
      <c r="B86" s="36">
        <v>53</v>
      </c>
      <c r="C86" s="24"/>
      <c r="D86" s="36">
        <v>11</v>
      </c>
      <c r="E86" s="24"/>
      <c r="F86" s="19">
        <v>58.25</v>
      </c>
      <c r="G86" s="38"/>
      <c r="H86" s="1">
        <v>0</v>
      </c>
      <c r="I86" s="1"/>
      <c r="J86" s="1">
        <v>0</v>
      </c>
      <c r="K86" s="50"/>
      <c r="L86" s="2">
        <v>0</v>
      </c>
    </row>
    <row r="87" spans="1:23" ht="12.75">
      <c r="A87" t="s">
        <v>31</v>
      </c>
      <c r="B87" s="36">
        <v>165</v>
      </c>
      <c r="C87" s="24"/>
      <c r="D87" s="36">
        <v>57</v>
      </c>
      <c r="E87" s="24"/>
      <c r="F87" s="19">
        <v>191</v>
      </c>
      <c r="G87" s="38"/>
      <c r="H87" s="1">
        <v>8</v>
      </c>
      <c r="I87" s="1"/>
      <c r="J87" s="1">
        <v>10</v>
      </c>
      <c r="K87" s="50"/>
      <c r="L87" s="2">
        <v>14.5</v>
      </c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</row>
    <row r="90" spans="1:18" ht="12.75">
      <c r="A90" s="5" t="s">
        <v>34</v>
      </c>
      <c r="B90" s="9">
        <f>+B95+B92+B104+B94+B96+B101+B103+B105+B108+B109+B112</f>
        <v>2118</v>
      </c>
      <c r="C90" s="9"/>
      <c r="D90" s="9">
        <f>+D95+D92+D104+D94+D96+D101+D103+D105+D108+D109+D112</f>
        <v>533</v>
      </c>
      <c r="E90" s="9"/>
      <c r="F90" s="18">
        <f>+F95+F92+F104+F94+F96+F101+F103+F105+F108+F109+F112</f>
        <v>2399</v>
      </c>
      <c r="G90" s="10"/>
      <c r="H90" s="9">
        <f>+H95+H92+H104+H94+H96+H101+H103+H105+H108+H109+H112</f>
        <v>144</v>
      </c>
      <c r="I90" s="9"/>
      <c r="J90" s="9">
        <f>+J95+J92+J104+J94+J96+J101+J103+J105+J108+J109+J112</f>
        <v>385</v>
      </c>
      <c r="K90" s="83"/>
      <c r="L90" s="18">
        <f>+L95+L92+L104+L94+L96+L101+L103+L105+L108+L109+L112</f>
        <v>391.75</v>
      </c>
      <c r="M90" s="5"/>
      <c r="N90" s="5"/>
      <c r="O90" s="5"/>
      <c r="P90" s="5"/>
      <c r="Q90" s="5"/>
      <c r="R90" s="5"/>
    </row>
    <row r="91" spans="2:12" ht="12.75">
      <c r="B91" s="1"/>
      <c r="D91" s="1"/>
      <c r="F91" s="67"/>
      <c r="G91" s="3"/>
      <c r="H91" s="85"/>
      <c r="I91" s="79"/>
      <c r="J91" s="85"/>
      <c r="L91" s="66"/>
    </row>
    <row r="92" spans="1:12" ht="12.75">
      <c r="A92" t="s">
        <v>35</v>
      </c>
      <c r="B92" s="1">
        <v>1018</v>
      </c>
      <c r="D92" s="1">
        <v>172</v>
      </c>
      <c r="F92" s="67">
        <v>1109.5</v>
      </c>
      <c r="G92" s="3"/>
      <c r="H92" s="85">
        <v>0</v>
      </c>
      <c r="I92" s="79"/>
      <c r="J92" s="85">
        <v>0</v>
      </c>
      <c r="L92" s="66">
        <v>0</v>
      </c>
    </row>
    <row r="93" spans="1:12" ht="12.75">
      <c r="A93" s="27" t="s">
        <v>36</v>
      </c>
      <c r="B93" s="30">
        <f>+B94+B95</f>
        <v>417</v>
      </c>
      <c r="C93" s="27"/>
      <c r="D93" s="30">
        <f>+D94+D95</f>
        <v>147</v>
      </c>
      <c r="E93" s="27"/>
      <c r="F93" s="68">
        <f>+F94+F95</f>
        <v>492</v>
      </c>
      <c r="G93" s="32"/>
      <c r="H93" s="80">
        <f>+H94+H95</f>
        <v>31</v>
      </c>
      <c r="I93" s="75"/>
      <c r="J93" s="80">
        <f>+J94+J95</f>
        <v>60</v>
      </c>
      <c r="K93" s="52"/>
      <c r="L93" s="68">
        <f>+L94+L95</f>
        <v>71.25</v>
      </c>
    </row>
    <row r="94" spans="1:12" ht="12.75">
      <c r="A94" t="s">
        <v>175</v>
      </c>
      <c r="B94" s="36">
        <v>198</v>
      </c>
      <c r="C94" s="36"/>
      <c r="D94" s="36">
        <v>88</v>
      </c>
      <c r="E94" s="36"/>
      <c r="F94" s="19">
        <v>241.5</v>
      </c>
      <c r="G94" s="38"/>
      <c r="H94" s="1">
        <v>31</v>
      </c>
      <c r="I94" s="1"/>
      <c r="J94" s="1">
        <v>60</v>
      </c>
      <c r="K94" s="50"/>
      <c r="L94" s="2">
        <v>71.25</v>
      </c>
    </row>
    <row r="95" spans="1:12" ht="12.75">
      <c r="A95" t="s">
        <v>174</v>
      </c>
      <c r="B95" s="36">
        <v>219</v>
      </c>
      <c r="C95" s="25"/>
      <c r="D95" s="36">
        <v>59</v>
      </c>
      <c r="E95" s="25"/>
      <c r="F95" s="19">
        <v>250.5</v>
      </c>
      <c r="G95" s="38"/>
      <c r="H95" s="1">
        <v>0</v>
      </c>
      <c r="J95" s="1">
        <v>0</v>
      </c>
      <c r="L95" s="2">
        <v>0</v>
      </c>
    </row>
    <row r="96" spans="1:12" ht="12.75">
      <c r="A96" s="27" t="s">
        <v>214</v>
      </c>
      <c r="B96" s="30">
        <f>+B97+B98+B99+B100</f>
        <v>0</v>
      </c>
      <c r="C96" s="30"/>
      <c r="D96" s="30">
        <f>+D97+D98+D99+D100</f>
        <v>0</v>
      </c>
      <c r="E96" s="30"/>
      <c r="F96" s="35">
        <f>+F97+F98+F99+F100</f>
        <v>0</v>
      </c>
      <c r="G96" s="32"/>
      <c r="H96" s="6">
        <f>+H97+H98+H99+H100</f>
        <v>80</v>
      </c>
      <c r="I96" s="6"/>
      <c r="J96" s="6">
        <f>+J97+J98+J99+J100</f>
        <v>269</v>
      </c>
      <c r="K96" s="51"/>
      <c r="L96" s="20">
        <f>+L97+L98+L99+L100</f>
        <v>253.5</v>
      </c>
    </row>
    <row r="97" spans="1:12" ht="12.75">
      <c r="A97" s="25" t="s">
        <v>218</v>
      </c>
      <c r="B97" s="36">
        <v>0</v>
      </c>
      <c r="C97" s="36" t="s">
        <v>77</v>
      </c>
      <c r="D97" s="36">
        <v>0</v>
      </c>
      <c r="E97" s="36"/>
      <c r="F97" s="37">
        <v>0</v>
      </c>
      <c r="G97" s="38"/>
      <c r="H97" s="85">
        <v>6</v>
      </c>
      <c r="I97" s="85" t="s">
        <v>77</v>
      </c>
      <c r="J97" s="85">
        <v>1</v>
      </c>
      <c r="K97" s="82"/>
      <c r="L97" s="66">
        <v>6.75</v>
      </c>
    </row>
    <row r="98" spans="1:12" ht="12.75">
      <c r="A98" t="s">
        <v>215</v>
      </c>
      <c r="B98" s="36">
        <v>0</v>
      </c>
      <c r="C98" s="36"/>
      <c r="D98" s="36">
        <v>0</v>
      </c>
      <c r="E98" s="36"/>
      <c r="F98" s="67">
        <v>0</v>
      </c>
      <c r="G98" s="38"/>
      <c r="H98" s="85">
        <v>1</v>
      </c>
      <c r="I98" s="85"/>
      <c r="J98" s="85">
        <v>23</v>
      </c>
      <c r="K98" s="50"/>
      <c r="L98" s="66">
        <v>12.75</v>
      </c>
    </row>
    <row r="99" spans="1:12" ht="12.75">
      <c r="A99" t="s">
        <v>216</v>
      </c>
      <c r="B99" s="36">
        <v>0</v>
      </c>
      <c r="C99" s="36"/>
      <c r="D99" s="36">
        <v>0</v>
      </c>
      <c r="E99" s="36"/>
      <c r="F99" s="67">
        <v>0</v>
      </c>
      <c r="G99" s="38"/>
      <c r="H99" s="85">
        <v>20</v>
      </c>
      <c r="I99" s="85"/>
      <c r="J99" s="85">
        <v>0</v>
      </c>
      <c r="K99" s="50"/>
      <c r="L99" s="66">
        <v>20</v>
      </c>
    </row>
    <row r="100" spans="1:12" ht="12.75">
      <c r="A100" t="s">
        <v>217</v>
      </c>
      <c r="B100" s="36">
        <v>0</v>
      </c>
      <c r="C100" s="36"/>
      <c r="D100" s="36">
        <v>0</v>
      </c>
      <c r="E100" s="36"/>
      <c r="F100" s="67">
        <v>0</v>
      </c>
      <c r="G100" s="38"/>
      <c r="H100" s="85">
        <v>53</v>
      </c>
      <c r="I100" s="85"/>
      <c r="J100" s="85">
        <v>245</v>
      </c>
      <c r="K100" s="50"/>
      <c r="L100" s="66">
        <v>214</v>
      </c>
    </row>
    <row r="101" spans="1:12" ht="12.75">
      <c r="A101" t="s">
        <v>183</v>
      </c>
      <c r="B101" s="1">
        <v>0</v>
      </c>
      <c r="C101" s="1"/>
      <c r="D101" s="1">
        <v>0</v>
      </c>
      <c r="E101" s="1"/>
      <c r="F101" s="67">
        <v>0</v>
      </c>
      <c r="G101" s="3"/>
      <c r="H101" s="85">
        <v>0</v>
      </c>
      <c r="I101" s="85"/>
      <c r="J101" s="85">
        <v>5</v>
      </c>
      <c r="K101" s="50"/>
      <c r="L101" s="66">
        <v>3</v>
      </c>
    </row>
    <row r="102" spans="1:12" ht="12.75">
      <c r="A102" s="27" t="s">
        <v>37</v>
      </c>
      <c r="B102" s="30">
        <f>+B103+B104</f>
        <v>62</v>
      </c>
      <c r="C102" s="27"/>
      <c r="D102" s="30">
        <f>+D103+D104</f>
        <v>15</v>
      </c>
      <c r="E102" s="27"/>
      <c r="F102" s="68">
        <f>+F103+F104</f>
        <v>70.75</v>
      </c>
      <c r="G102" s="32"/>
      <c r="H102" s="80">
        <f>+H103+H104</f>
        <v>11</v>
      </c>
      <c r="I102" s="75"/>
      <c r="J102" s="80">
        <f>+J103+J104</f>
        <v>9</v>
      </c>
      <c r="K102" s="52"/>
      <c r="L102" s="68">
        <f>+L103+L104</f>
        <v>16.25</v>
      </c>
    </row>
    <row r="103" spans="1:12" ht="12.75">
      <c r="A103" t="s">
        <v>177</v>
      </c>
      <c r="B103" s="36">
        <v>38</v>
      </c>
      <c r="C103" s="36"/>
      <c r="D103" s="36">
        <v>10</v>
      </c>
      <c r="E103" s="36"/>
      <c r="F103" s="19">
        <v>44</v>
      </c>
      <c r="G103" s="38"/>
      <c r="H103" s="1">
        <v>11</v>
      </c>
      <c r="I103" s="1"/>
      <c r="J103" s="1">
        <v>9</v>
      </c>
      <c r="K103" s="50"/>
      <c r="L103" s="2">
        <v>16.25</v>
      </c>
    </row>
    <row r="104" spans="1:12" ht="12.75">
      <c r="A104" t="s">
        <v>176</v>
      </c>
      <c r="B104" s="36">
        <v>24</v>
      </c>
      <c r="C104" s="25"/>
      <c r="D104" s="36">
        <v>5</v>
      </c>
      <c r="E104" s="25"/>
      <c r="F104" s="19">
        <v>26.75</v>
      </c>
      <c r="G104" s="25"/>
      <c r="H104" s="1">
        <v>0</v>
      </c>
      <c r="J104" s="1">
        <v>0</v>
      </c>
      <c r="L104" s="2">
        <v>0</v>
      </c>
    </row>
    <row r="105" spans="1:12" ht="12.75">
      <c r="A105" s="27" t="s">
        <v>38</v>
      </c>
      <c r="B105" s="30">
        <f>+B106+B107</f>
        <v>191</v>
      </c>
      <c r="C105" s="27"/>
      <c r="D105" s="30">
        <f>+D106+D107</f>
        <v>77</v>
      </c>
      <c r="E105" s="27"/>
      <c r="F105" s="20">
        <f>+F106+F107</f>
        <v>232.75</v>
      </c>
      <c r="G105" s="32"/>
      <c r="H105" s="6">
        <f>+H106+H107</f>
        <v>22</v>
      </c>
      <c r="I105" s="88"/>
      <c r="J105" s="6">
        <f>+J106+J107</f>
        <v>42</v>
      </c>
      <c r="K105" s="75"/>
      <c r="L105" s="20">
        <f>+L106+L107</f>
        <v>47.75</v>
      </c>
    </row>
    <row r="106" spans="1:18" ht="12.75">
      <c r="A106" t="s">
        <v>131</v>
      </c>
      <c r="B106" s="36">
        <v>191</v>
      </c>
      <c r="C106" s="24"/>
      <c r="D106" s="36">
        <v>77</v>
      </c>
      <c r="E106" s="24"/>
      <c r="F106" s="67">
        <v>232.75</v>
      </c>
      <c r="G106" s="38"/>
      <c r="H106" s="85">
        <v>0</v>
      </c>
      <c r="I106" s="85"/>
      <c r="J106" s="85">
        <v>0</v>
      </c>
      <c r="K106" s="50"/>
      <c r="L106" s="66">
        <v>0</v>
      </c>
      <c r="M106" s="4"/>
      <c r="N106" s="4"/>
      <c r="O106" s="4"/>
      <c r="P106" s="4"/>
      <c r="Q106" s="4"/>
      <c r="R106" s="4"/>
    </row>
    <row r="107" spans="1:18" ht="12.75">
      <c r="A107" t="s">
        <v>132</v>
      </c>
      <c r="B107" s="36">
        <v>0</v>
      </c>
      <c r="C107" s="24"/>
      <c r="D107" s="36">
        <v>0</v>
      </c>
      <c r="E107" s="24"/>
      <c r="F107" s="67">
        <v>0</v>
      </c>
      <c r="G107" s="38"/>
      <c r="H107" s="85">
        <v>22</v>
      </c>
      <c r="I107" s="85"/>
      <c r="J107" s="85">
        <v>42</v>
      </c>
      <c r="K107" s="50"/>
      <c r="L107" s="66">
        <v>47.75</v>
      </c>
      <c r="M107" s="4"/>
      <c r="N107" s="4"/>
      <c r="O107" s="4"/>
      <c r="P107" s="4"/>
      <c r="Q107" s="4"/>
      <c r="R107" s="4"/>
    </row>
    <row r="108" spans="1:12" ht="12.75">
      <c r="A108" t="s">
        <v>39</v>
      </c>
      <c r="B108" s="1">
        <v>153</v>
      </c>
      <c r="D108" s="1">
        <v>55</v>
      </c>
      <c r="F108" s="67">
        <v>182.5</v>
      </c>
      <c r="G108" s="3"/>
      <c r="H108" s="85">
        <v>0</v>
      </c>
      <c r="I108" s="79"/>
      <c r="J108" s="85">
        <v>0</v>
      </c>
      <c r="L108" s="66">
        <v>0</v>
      </c>
    </row>
    <row r="109" spans="1:12" ht="12.75">
      <c r="A109" s="27" t="s">
        <v>184</v>
      </c>
      <c r="B109" s="30">
        <f>+B111+B110</f>
        <v>55</v>
      </c>
      <c r="C109" s="27"/>
      <c r="D109" s="30">
        <f>+D111+D110</f>
        <v>32</v>
      </c>
      <c r="E109" s="27"/>
      <c r="F109" s="68">
        <f>+F111+F110</f>
        <v>70.5</v>
      </c>
      <c r="G109" s="32"/>
      <c r="H109" s="80">
        <f>+H111+H110</f>
        <v>0</v>
      </c>
      <c r="I109" s="75"/>
      <c r="J109" s="80">
        <f>+J111+J110</f>
        <v>0</v>
      </c>
      <c r="K109" s="75"/>
      <c r="L109" s="68">
        <f>+L111+L110</f>
        <v>0</v>
      </c>
    </row>
    <row r="110" spans="1:18" ht="12.75">
      <c r="A110" t="s">
        <v>85</v>
      </c>
      <c r="B110" s="36">
        <v>16</v>
      </c>
      <c r="C110" s="24"/>
      <c r="D110" s="36">
        <v>14</v>
      </c>
      <c r="E110" s="24"/>
      <c r="F110" s="19">
        <v>23.75</v>
      </c>
      <c r="G110" s="38"/>
      <c r="H110" s="1">
        <v>0</v>
      </c>
      <c r="I110" s="1"/>
      <c r="J110" s="1">
        <v>0</v>
      </c>
      <c r="K110" s="50"/>
      <c r="L110" s="2">
        <v>0</v>
      </c>
      <c r="M110" s="4"/>
      <c r="N110" s="4"/>
      <c r="O110" s="4"/>
      <c r="P110" s="4"/>
      <c r="Q110" s="4"/>
      <c r="R110" s="4"/>
    </row>
    <row r="111" spans="1:18" ht="12.75">
      <c r="A111" t="s">
        <v>86</v>
      </c>
      <c r="B111" s="36">
        <v>39</v>
      </c>
      <c r="C111" s="24"/>
      <c r="D111" s="36">
        <v>18</v>
      </c>
      <c r="E111" s="24"/>
      <c r="F111" s="19">
        <v>46.75</v>
      </c>
      <c r="G111" s="38"/>
      <c r="H111" s="1">
        <v>0</v>
      </c>
      <c r="I111" s="1"/>
      <c r="J111" s="1">
        <v>0</v>
      </c>
      <c r="K111" s="50"/>
      <c r="L111" s="2">
        <v>0</v>
      </c>
      <c r="M111" s="4"/>
      <c r="N111" s="4"/>
      <c r="O111" s="4"/>
      <c r="P111" s="4"/>
      <c r="Q111" s="4"/>
      <c r="R111" s="4"/>
    </row>
    <row r="112" spans="1:12" ht="12.75">
      <c r="A112" s="27" t="s">
        <v>40</v>
      </c>
      <c r="B112" s="30">
        <f>+B113+B114</f>
        <v>222</v>
      </c>
      <c r="C112" s="27"/>
      <c r="D112" s="30">
        <f>+D113+D114</f>
        <v>35</v>
      </c>
      <c r="E112" s="27"/>
      <c r="F112" s="20">
        <f>+F113+F114</f>
        <v>241</v>
      </c>
      <c r="G112" s="32"/>
      <c r="H112" s="6">
        <v>0</v>
      </c>
      <c r="I112" s="88"/>
      <c r="J112" s="6">
        <v>0</v>
      </c>
      <c r="K112" s="75"/>
      <c r="L112" s="7">
        <v>0</v>
      </c>
    </row>
    <row r="113" spans="1:17" ht="12.75">
      <c r="A113" t="s">
        <v>41</v>
      </c>
      <c r="B113" s="36">
        <v>55</v>
      </c>
      <c r="C113" s="24"/>
      <c r="D113" s="36">
        <v>9</v>
      </c>
      <c r="E113" s="24"/>
      <c r="F113" s="67">
        <v>60</v>
      </c>
      <c r="G113" s="38"/>
      <c r="H113" s="85">
        <v>0</v>
      </c>
      <c r="I113" s="85"/>
      <c r="J113" s="85">
        <v>0</v>
      </c>
      <c r="K113" s="50"/>
      <c r="L113" s="66">
        <v>0</v>
      </c>
      <c r="M113" s="5"/>
      <c r="N113" s="4"/>
      <c r="O113" s="4"/>
      <c r="P113" s="4"/>
      <c r="Q113" s="4"/>
    </row>
    <row r="114" spans="1:17" ht="12.75">
      <c r="A114" t="s">
        <v>42</v>
      </c>
      <c r="B114" s="36">
        <v>167</v>
      </c>
      <c r="C114" s="24"/>
      <c r="D114" s="36">
        <v>26</v>
      </c>
      <c r="E114" s="24"/>
      <c r="F114" s="67">
        <v>181</v>
      </c>
      <c r="G114" s="38"/>
      <c r="H114" s="85">
        <v>0</v>
      </c>
      <c r="I114" s="85"/>
      <c r="J114" s="85">
        <v>0</v>
      </c>
      <c r="K114" s="50"/>
      <c r="L114" s="66">
        <v>0</v>
      </c>
      <c r="M114" s="5"/>
      <c r="N114" s="4"/>
      <c r="O114" s="4"/>
      <c r="P114" s="4"/>
      <c r="Q114" s="4"/>
    </row>
    <row r="115" spans="2:17" ht="12.75">
      <c r="B115" s="36"/>
      <c r="C115" s="24"/>
      <c r="D115" s="36"/>
      <c r="E115" s="24"/>
      <c r="F115" s="67"/>
      <c r="G115" s="38"/>
      <c r="H115" s="85"/>
      <c r="I115" s="85"/>
      <c r="J115" s="85"/>
      <c r="K115" s="50"/>
      <c r="L115" s="66"/>
      <c r="M115" s="5"/>
      <c r="N115" s="4"/>
      <c r="O115" s="4"/>
      <c r="P115" s="4"/>
      <c r="Q115" s="4"/>
    </row>
    <row r="116" spans="2:17" ht="12.75">
      <c r="B116" s="36"/>
      <c r="C116" s="24"/>
      <c r="D116" s="36"/>
      <c r="E116" s="24"/>
      <c r="F116" s="67"/>
      <c r="G116" s="38"/>
      <c r="H116" s="85"/>
      <c r="I116" s="85"/>
      <c r="J116" s="85"/>
      <c r="K116" s="50"/>
      <c r="L116" s="66"/>
      <c r="M116" s="5"/>
      <c r="N116" s="4"/>
      <c r="O116" s="4"/>
      <c r="P116" s="4"/>
      <c r="Q116" s="4"/>
    </row>
    <row r="117" spans="1:12" ht="12.75">
      <c r="A117" s="27" t="s">
        <v>220</v>
      </c>
      <c r="B117" s="40">
        <f>+B120+B121+B122+B123+B124+B127</f>
        <v>421</v>
      </c>
      <c r="C117" s="34"/>
      <c r="D117" s="40">
        <f>+D120+D121+D122+D123+D124+D127</f>
        <v>84</v>
      </c>
      <c r="E117" s="34"/>
      <c r="F117" s="18">
        <f>+F120+F121+F122+F123+F124+F127</f>
        <v>465</v>
      </c>
      <c r="G117" s="41"/>
      <c r="H117" s="9">
        <f>+H120+H121+H122+H123+H124+H127</f>
        <v>145</v>
      </c>
      <c r="I117" s="97"/>
      <c r="J117" s="9">
        <f>+J120+J121+J122+J123+J124+J127</f>
        <v>130</v>
      </c>
      <c r="K117" s="57"/>
      <c r="L117" s="18">
        <f>+L120+L121+L122+L123+L124+L127</f>
        <v>220.5</v>
      </c>
    </row>
    <row r="118" spans="2:12" ht="12.75">
      <c r="B118" s="1"/>
      <c r="D118" s="1"/>
      <c r="F118" s="67"/>
      <c r="G118" s="3"/>
      <c r="H118" s="85"/>
      <c r="I118" s="79"/>
      <c r="J118" s="85"/>
      <c r="L118" s="66"/>
    </row>
    <row r="119" spans="1:12" ht="12.75">
      <c r="A119" t="s">
        <v>201</v>
      </c>
      <c r="B119" s="27"/>
      <c r="C119" s="27"/>
      <c r="D119" s="27"/>
      <c r="E119" s="27"/>
      <c r="F119" s="75"/>
      <c r="G119" s="27"/>
      <c r="H119" s="75"/>
      <c r="I119" s="75"/>
      <c r="J119" s="75"/>
      <c r="K119" s="52"/>
      <c r="L119" s="75"/>
    </row>
    <row r="120" spans="1:12" ht="12.75">
      <c r="A120" t="s">
        <v>102</v>
      </c>
      <c r="B120" s="36">
        <v>0</v>
      </c>
      <c r="C120" s="25"/>
      <c r="D120" s="36">
        <v>0</v>
      </c>
      <c r="E120" s="25"/>
      <c r="F120" s="19">
        <v>0</v>
      </c>
      <c r="G120" s="38"/>
      <c r="H120" s="1">
        <v>1</v>
      </c>
      <c r="J120" s="1">
        <v>2</v>
      </c>
      <c r="L120" s="2">
        <v>1.75</v>
      </c>
    </row>
    <row r="121" spans="1:12" ht="12.75">
      <c r="A121" t="s">
        <v>202</v>
      </c>
      <c r="B121" s="36">
        <v>0</v>
      </c>
      <c r="C121" s="25"/>
      <c r="D121" s="36">
        <v>0</v>
      </c>
      <c r="E121" s="25"/>
      <c r="F121" s="19">
        <v>0</v>
      </c>
      <c r="G121" s="38"/>
      <c r="H121" s="1">
        <v>0</v>
      </c>
      <c r="J121" s="1">
        <v>8</v>
      </c>
      <c r="L121" s="2">
        <v>4.5</v>
      </c>
    </row>
    <row r="122" spans="1:12" ht="12.75">
      <c r="A122" t="s">
        <v>203</v>
      </c>
      <c r="B122" s="36">
        <v>0</v>
      </c>
      <c r="C122" s="25"/>
      <c r="D122" s="36">
        <v>0</v>
      </c>
      <c r="E122" s="25"/>
      <c r="F122" s="19">
        <v>0</v>
      </c>
      <c r="G122" s="38"/>
      <c r="H122" s="1">
        <v>0</v>
      </c>
      <c r="J122" s="1">
        <v>19</v>
      </c>
      <c r="L122" s="2">
        <v>9.5</v>
      </c>
    </row>
    <row r="123" spans="1:12" ht="12.75">
      <c r="A123" t="s">
        <v>114</v>
      </c>
      <c r="B123" s="36">
        <v>0</v>
      </c>
      <c r="C123" s="25"/>
      <c r="D123" s="36">
        <v>0</v>
      </c>
      <c r="E123" s="25"/>
      <c r="F123" s="19">
        <v>0</v>
      </c>
      <c r="G123" s="38"/>
      <c r="H123" s="1">
        <v>78</v>
      </c>
      <c r="J123" s="1">
        <v>71</v>
      </c>
      <c r="L123" s="2">
        <v>120</v>
      </c>
    </row>
    <row r="124" spans="1:12" s="25" customFormat="1" ht="12.75">
      <c r="A124" s="27" t="s">
        <v>60</v>
      </c>
      <c r="B124" s="44">
        <f>+B125+B126</f>
        <v>300</v>
      </c>
      <c r="C124" s="27"/>
      <c r="D124" s="44">
        <f>+D125+D126</f>
        <v>56</v>
      </c>
      <c r="E124" s="27"/>
      <c r="F124" s="76">
        <f>+F125+F126</f>
        <v>328</v>
      </c>
      <c r="G124" s="32"/>
      <c r="H124" s="93">
        <f>+H125+H126</f>
        <v>66</v>
      </c>
      <c r="I124" s="88"/>
      <c r="J124" s="93">
        <f>+J125+J126</f>
        <v>30</v>
      </c>
      <c r="K124" s="52"/>
      <c r="L124" s="76">
        <f>+L125+L126</f>
        <v>84.75</v>
      </c>
    </row>
    <row r="125" spans="1:12" ht="12.75">
      <c r="A125" t="s">
        <v>113</v>
      </c>
      <c r="B125" s="36">
        <v>300</v>
      </c>
      <c r="C125" s="25"/>
      <c r="D125" s="36">
        <v>54</v>
      </c>
      <c r="E125" s="25"/>
      <c r="F125" s="67">
        <v>327.25</v>
      </c>
      <c r="G125" s="38"/>
      <c r="H125" s="85">
        <v>66</v>
      </c>
      <c r="I125" s="79"/>
      <c r="J125" s="85">
        <v>30</v>
      </c>
      <c r="L125" s="66">
        <v>84.75</v>
      </c>
    </row>
    <row r="126" spans="1:12" ht="12.75">
      <c r="A126" t="s">
        <v>204</v>
      </c>
      <c r="B126" s="36">
        <v>0</v>
      </c>
      <c r="C126" s="25"/>
      <c r="D126" s="36">
        <v>2</v>
      </c>
      <c r="E126" s="25"/>
      <c r="F126" s="67">
        <v>0.75</v>
      </c>
      <c r="G126" s="38"/>
      <c r="H126" s="85">
        <v>0</v>
      </c>
      <c r="I126" s="79"/>
      <c r="J126" s="85">
        <v>0</v>
      </c>
      <c r="L126" s="66">
        <v>0</v>
      </c>
    </row>
    <row r="127" spans="1:12" ht="12.75">
      <c r="A127" t="s">
        <v>103</v>
      </c>
      <c r="B127" s="1">
        <v>121</v>
      </c>
      <c r="D127" s="1">
        <v>28</v>
      </c>
      <c r="F127" s="67">
        <v>137</v>
      </c>
      <c r="G127" s="3"/>
      <c r="H127" s="85">
        <v>0</v>
      </c>
      <c r="I127" s="79"/>
      <c r="J127" s="85">
        <v>0</v>
      </c>
      <c r="L127" s="67">
        <v>0</v>
      </c>
    </row>
    <row r="128" spans="2:12" ht="12.75">
      <c r="B128" s="1"/>
      <c r="D128" s="1"/>
      <c r="F128" s="67"/>
      <c r="G128" s="3"/>
      <c r="H128" s="85"/>
      <c r="I128" s="79"/>
      <c r="J128" s="85"/>
      <c r="L128" s="67"/>
    </row>
    <row r="129" spans="4:12" ht="12.75">
      <c r="D129" s="1" t="s">
        <v>77</v>
      </c>
      <c r="F129" s="67" t="s">
        <v>77</v>
      </c>
      <c r="G129" s="3"/>
      <c r="H129" s="85" t="s">
        <v>77</v>
      </c>
      <c r="I129" s="85"/>
      <c r="J129" s="85" t="s">
        <v>77</v>
      </c>
      <c r="K129" s="50"/>
      <c r="L129" s="66" t="s">
        <v>77</v>
      </c>
    </row>
    <row r="130" spans="1:17" ht="12.75">
      <c r="A130" s="5" t="s">
        <v>43</v>
      </c>
      <c r="B130" s="9">
        <f>+B132+B133+B134+B135+B136+B137+B138+B139+B140+B141+B142+B143+B144+B145+B146+B151+B157+B161+B164</f>
        <v>1046</v>
      </c>
      <c r="C130" s="4"/>
      <c r="D130" s="9">
        <f>+D132+D133+D134+D135+D136+D137+D138+D139+D140+D141+D142+D143+D144+D145+D146+D151+D157+D161+D164</f>
        <v>220</v>
      </c>
      <c r="E130" s="4"/>
      <c r="F130" s="18">
        <f>+F132+F133+F134+F135+F136+F137+F138+F139+F140+F141+F142+F143+F144+F145+F146+F151+F157+F161+F164</f>
        <v>1166</v>
      </c>
      <c r="G130" s="4"/>
      <c r="H130" s="9">
        <f>+H132+H133+H134+H135+H136+H137+H138+H139+H140+H141+H142+H143+H144+H145+H146+H151+H157+H161+H164</f>
        <v>263</v>
      </c>
      <c r="I130" s="64"/>
      <c r="J130" s="9">
        <f>+J132+J133+J134+J135+J136+J137+J138+J139+J140+J141+J142+J143+J144+J145+J146+J151+J157+J161+J164</f>
        <v>1474</v>
      </c>
      <c r="K130" s="48"/>
      <c r="L130" s="18">
        <f>+L132+L133+L134+L135+L136+L137+L138+L139+L140+L141+L142+L143+L144+L145+L146+L151+L157+L161+L164</f>
        <v>1150</v>
      </c>
      <c r="M130" s="5"/>
      <c r="N130" s="5"/>
      <c r="O130" s="5"/>
      <c r="P130" s="5"/>
      <c r="Q130" s="5"/>
    </row>
    <row r="131" spans="2:12" ht="12.75">
      <c r="B131" s="1"/>
      <c r="D131" s="1"/>
      <c r="F131" s="19"/>
      <c r="G131" s="3"/>
      <c r="H131" s="1"/>
      <c r="J131" s="1"/>
      <c r="L131" s="2"/>
    </row>
    <row r="132" spans="1:12" ht="12.75">
      <c r="A132" t="s">
        <v>44</v>
      </c>
      <c r="B132" s="1">
        <v>0</v>
      </c>
      <c r="C132" s="1"/>
      <c r="D132" s="1">
        <v>0</v>
      </c>
      <c r="F132" s="19">
        <v>0</v>
      </c>
      <c r="G132" s="3"/>
      <c r="H132" s="1">
        <v>45</v>
      </c>
      <c r="I132" s="1"/>
      <c r="J132" s="1">
        <v>681</v>
      </c>
      <c r="K132" s="50"/>
      <c r="L132" s="2">
        <v>456.25</v>
      </c>
    </row>
    <row r="133" spans="1:12" ht="12.75">
      <c r="A133" t="s">
        <v>133</v>
      </c>
      <c r="B133" s="1">
        <v>0</v>
      </c>
      <c r="C133" s="1"/>
      <c r="D133" s="1">
        <v>0</v>
      </c>
      <c r="F133" s="19">
        <v>0</v>
      </c>
      <c r="G133" s="3"/>
      <c r="H133" s="1">
        <v>16</v>
      </c>
      <c r="I133" s="1"/>
      <c r="J133" s="1">
        <v>46</v>
      </c>
      <c r="K133" s="50"/>
      <c r="L133" s="2">
        <v>46</v>
      </c>
    </row>
    <row r="134" spans="1:12" ht="12.75">
      <c r="A134" t="s">
        <v>45</v>
      </c>
      <c r="B134" s="1">
        <v>370</v>
      </c>
      <c r="C134" s="1"/>
      <c r="D134" s="1">
        <v>64</v>
      </c>
      <c r="F134" s="19">
        <v>404.75</v>
      </c>
      <c r="H134" s="1">
        <v>0</v>
      </c>
      <c r="I134" s="1"/>
      <c r="J134" s="1">
        <v>0</v>
      </c>
      <c r="L134" s="2">
        <v>0</v>
      </c>
    </row>
    <row r="135" spans="1:12" ht="12.75">
      <c r="A135" t="s">
        <v>46</v>
      </c>
      <c r="B135" s="1">
        <v>56</v>
      </c>
      <c r="C135" s="1"/>
      <c r="D135" s="1">
        <v>14</v>
      </c>
      <c r="F135" s="19">
        <v>63.5</v>
      </c>
      <c r="H135" s="1">
        <v>0</v>
      </c>
      <c r="I135" s="1"/>
      <c r="J135" s="1">
        <v>0</v>
      </c>
      <c r="L135" s="2">
        <v>0</v>
      </c>
    </row>
    <row r="136" spans="1:12" ht="12.75">
      <c r="A136" t="s">
        <v>47</v>
      </c>
      <c r="B136" s="1">
        <v>50</v>
      </c>
      <c r="C136" s="1"/>
      <c r="D136" s="1">
        <v>14</v>
      </c>
      <c r="F136" s="19">
        <v>57</v>
      </c>
      <c r="H136" s="1">
        <v>0</v>
      </c>
      <c r="I136" s="1"/>
      <c r="J136" s="1">
        <v>0</v>
      </c>
      <c r="L136" s="2">
        <v>0</v>
      </c>
    </row>
    <row r="137" spans="1:12" ht="12.75">
      <c r="A137" t="s">
        <v>143</v>
      </c>
      <c r="B137" s="1">
        <v>0</v>
      </c>
      <c r="C137" s="1"/>
      <c r="D137" s="1">
        <v>0</v>
      </c>
      <c r="F137" s="19">
        <v>0</v>
      </c>
      <c r="G137" s="3"/>
      <c r="H137" s="1">
        <v>0</v>
      </c>
      <c r="I137" s="1"/>
      <c r="J137" s="1">
        <v>6</v>
      </c>
      <c r="K137" s="50"/>
      <c r="L137" s="2">
        <v>3.5</v>
      </c>
    </row>
    <row r="138" spans="1:12" ht="12.75">
      <c r="A138" t="s">
        <v>144</v>
      </c>
      <c r="B138" s="1">
        <v>0</v>
      </c>
      <c r="C138" s="1"/>
      <c r="D138" s="1">
        <v>0</v>
      </c>
      <c r="F138" s="19">
        <v>0</v>
      </c>
      <c r="G138" s="3"/>
      <c r="H138" s="1">
        <v>2</v>
      </c>
      <c r="I138" s="1"/>
      <c r="J138" s="1">
        <v>60</v>
      </c>
      <c r="K138" s="50"/>
      <c r="L138" s="2">
        <v>30.5</v>
      </c>
    </row>
    <row r="139" spans="1:12" ht="12.75">
      <c r="A139" t="s">
        <v>155</v>
      </c>
      <c r="B139" s="1">
        <v>0</v>
      </c>
      <c r="C139" s="1"/>
      <c r="D139" s="1">
        <v>0</v>
      </c>
      <c r="F139" s="19">
        <v>0</v>
      </c>
      <c r="G139" s="3"/>
      <c r="H139" s="1">
        <v>3</v>
      </c>
      <c r="I139" s="1"/>
      <c r="J139" s="1">
        <v>9</v>
      </c>
      <c r="K139" s="50"/>
      <c r="L139" s="2">
        <v>8.75</v>
      </c>
    </row>
    <row r="140" spans="1:12" ht="12.75">
      <c r="A140" t="s">
        <v>156</v>
      </c>
      <c r="B140" s="1">
        <v>0</v>
      </c>
      <c r="C140" s="1"/>
      <c r="D140" s="1">
        <v>0</v>
      </c>
      <c r="F140" s="19">
        <v>0</v>
      </c>
      <c r="G140" s="3"/>
      <c r="H140" s="1">
        <v>0</v>
      </c>
      <c r="I140" s="1"/>
      <c r="J140" s="1">
        <v>1</v>
      </c>
      <c r="K140" s="50"/>
      <c r="L140" s="2">
        <v>0.5</v>
      </c>
    </row>
    <row r="141" spans="1:12" ht="12.75">
      <c r="A141" t="s">
        <v>145</v>
      </c>
      <c r="B141" s="1">
        <v>0</v>
      </c>
      <c r="C141" s="1"/>
      <c r="D141" s="1">
        <v>0</v>
      </c>
      <c r="F141" s="19">
        <v>0</v>
      </c>
      <c r="H141" s="1">
        <v>1</v>
      </c>
      <c r="I141" s="1"/>
      <c r="J141" s="1">
        <v>27</v>
      </c>
      <c r="L141" s="2">
        <v>17</v>
      </c>
    </row>
    <row r="142" spans="1:12" ht="12.75">
      <c r="A142" t="s">
        <v>146</v>
      </c>
      <c r="B142" s="1">
        <v>0</v>
      </c>
      <c r="C142" s="1"/>
      <c r="D142" s="1">
        <v>0</v>
      </c>
      <c r="F142" s="19">
        <v>0</v>
      </c>
      <c r="H142" s="1">
        <v>9</v>
      </c>
      <c r="I142" s="1"/>
      <c r="J142" s="1">
        <v>42</v>
      </c>
      <c r="L142" s="2">
        <v>31.75</v>
      </c>
    </row>
    <row r="143" spans="1:12" ht="12.75">
      <c r="A143" t="s">
        <v>147</v>
      </c>
      <c r="B143" s="1">
        <v>0</v>
      </c>
      <c r="C143" s="1"/>
      <c r="D143" s="1">
        <v>0</v>
      </c>
      <c r="F143" s="19">
        <v>0</v>
      </c>
      <c r="H143" s="1">
        <v>1</v>
      </c>
      <c r="I143" s="1"/>
      <c r="J143" s="1">
        <v>52</v>
      </c>
      <c r="L143" s="2">
        <v>27</v>
      </c>
    </row>
    <row r="144" spans="1:12" ht="12.75">
      <c r="A144" t="s">
        <v>142</v>
      </c>
      <c r="B144" s="1">
        <v>0</v>
      </c>
      <c r="C144" s="1"/>
      <c r="D144" s="1">
        <v>0</v>
      </c>
      <c r="F144" s="19">
        <v>0</v>
      </c>
      <c r="H144" s="1">
        <v>0</v>
      </c>
      <c r="I144" s="1"/>
      <c r="J144" s="1">
        <v>1</v>
      </c>
      <c r="L144" s="2">
        <v>0.25</v>
      </c>
    </row>
    <row r="145" spans="1:12" ht="12.75">
      <c r="A145" t="s">
        <v>157</v>
      </c>
      <c r="B145" s="1">
        <v>0</v>
      </c>
      <c r="C145" s="1"/>
      <c r="D145" s="1">
        <v>0</v>
      </c>
      <c r="F145" s="19">
        <v>0</v>
      </c>
      <c r="H145" s="1">
        <v>0</v>
      </c>
      <c r="I145" s="1"/>
      <c r="J145" s="1">
        <v>2</v>
      </c>
      <c r="L145" s="2">
        <v>1.25</v>
      </c>
    </row>
    <row r="146" spans="1:14" ht="12.75">
      <c r="A146" s="27" t="s">
        <v>136</v>
      </c>
      <c r="B146" s="30">
        <f>SUM(B147:B150)</f>
        <v>0</v>
      </c>
      <c r="C146" s="27"/>
      <c r="D146" s="30">
        <f>SUM(D147:D150)</f>
        <v>0</v>
      </c>
      <c r="E146" s="27"/>
      <c r="F146" s="20">
        <f>SUM(F147:F150)</f>
        <v>0</v>
      </c>
      <c r="G146" s="27"/>
      <c r="H146" s="6">
        <f>SUM(H147:H150)</f>
        <v>93</v>
      </c>
      <c r="I146" s="88"/>
      <c r="J146" s="6">
        <f>SUM(J147:J150)</f>
        <v>90</v>
      </c>
      <c r="K146" s="52"/>
      <c r="L146" s="20">
        <f>SUM(L147:L150)</f>
        <v>150</v>
      </c>
      <c r="N146" s="19" t="s">
        <v>77</v>
      </c>
    </row>
    <row r="147" spans="1:12" ht="12.75">
      <c r="A147" t="s">
        <v>105</v>
      </c>
      <c r="B147" s="23">
        <v>0</v>
      </c>
      <c r="C147" s="24"/>
      <c r="D147" s="23">
        <v>0</v>
      </c>
      <c r="E147" s="24"/>
      <c r="F147" s="71">
        <v>0</v>
      </c>
      <c r="G147" s="24"/>
      <c r="H147" s="90">
        <v>14</v>
      </c>
      <c r="I147" s="91"/>
      <c r="J147" s="90">
        <v>13</v>
      </c>
      <c r="K147" s="55"/>
      <c r="L147" s="100">
        <v>21.75</v>
      </c>
    </row>
    <row r="148" spans="1:12" ht="12.75">
      <c r="A148" t="s">
        <v>49</v>
      </c>
      <c r="B148" s="36">
        <v>0</v>
      </c>
      <c r="C148" s="24"/>
      <c r="D148" s="36">
        <v>0</v>
      </c>
      <c r="E148" s="24"/>
      <c r="F148" s="67">
        <v>0</v>
      </c>
      <c r="G148" s="38"/>
      <c r="H148" s="85">
        <v>43</v>
      </c>
      <c r="I148" s="85"/>
      <c r="J148" s="85">
        <v>34</v>
      </c>
      <c r="K148" s="50"/>
      <c r="L148" s="66">
        <v>65</v>
      </c>
    </row>
    <row r="149" spans="1:18" ht="12.75">
      <c r="A149" t="s">
        <v>50</v>
      </c>
      <c r="B149" s="23">
        <v>0</v>
      </c>
      <c r="C149" s="43"/>
      <c r="D149" s="23">
        <v>0</v>
      </c>
      <c r="E149" s="43"/>
      <c r="F149" s="71">
        <v>0</v>
      </c>
      <c r="G149" s="28"/>
      <c r="H149" s="90">
        <v>36</v>
      </c>
      <c r="I149" s="90"/>
      <c r="J149" s="90">
        <v>40</v>
      </c>
      <c r="K149" s="54"/>
      <c r="L149" s="100">
        <v>61.75</v>
      </c>
      <c r="M149" s="13"/>
      <c r="N149" s="13"/>
      <c r="O149" s="13"/>
      <c r="P149" s="13"/>
      <c r="Q149" s="13"/>
      <c r="R149" s="13"/>
    </row>
    <row r="150" spans="1:18" ht="12.75">
      <c r="A150" t="s">
        <v>185</v>
      </c>
      <c r="B150" s="23">
        <v>0</v>
      </c>
      <c r="C150" s="43"/>
      <c r="D150" s="23">
        <v>0</v>
      </c>
      <c r="E150" s="43"/>
      <c r="F150" s="71">
        <v>0</v>
      </c>
      <c r="G150" s="28"/>
      <c r="H150" s="90">
        <v>0</v>
      </c>
      <c r="I150" s="90"/>
      <c r="J150" s="90">
        <v>3</v>
      </c>
      <c r="K150" s="54"/>
      <c r="L150" s="100">
        <v>1.5</v>
      </c>
      <c r="N150" s="13"/>
      <c r="O150" s="13"/>
      <c r="P150" s="13"/>
      <c r="Q150" s="13"/>
      <c r="R150" s="13"/>
    </row>
    <row r="151" spans="1:12" ht="12.75">
      <c r="A151" s="27" t="s">
        <v>115</v>
      </c>
      <c r="B151" s="30">
        <v>0</v>
      </c>
      <c r="C151" s="27"/>
      <c r="D151" s="30">
        <v>0</v>
      </c>
      <c r="E151" s="27"/>
      <c r="F151" s="68">
        <v>0</v>
      </c>
      <c r="G151" s="27"/>
      <c r="H151" s="80">
        <f>+H152+H153+H154+H155+H156</f>
        <v>68</v>
      </c>
      <c r="I151" s="75"/>
      <c r="J151" s="80">
        <f>+J152+J153+J154+J155+J156</f>
        <v>163</v>
      </c>
      <c r="K151" s="52"/>
      <c r="L151" s="68">
        <f>+L152+L153+L154+L155+L156</f>
        <v>176</v>
      </c>
    </row>
    <row r="152" spans="1:12" ht="12.75">
      <c r="A152" t="s">
        <v>186</v>
      </c>
      <c r="B152" s="36">
        <v>0</v>
      </c>
      <c r="C152" s="25"/>
      <c r="D152" s="36">
        <v>0</v>
      </c>
      <c r="E152" s="25"/>
      <c r="F152" s="19">
        <v>0</v>
      </c>
      <c r="G152" s="25"/>
      <c r="H152" s="1">
        <v>1</v>
      </c>
      <c r="J152" s="1">
        <v>5</v>
      </c>
      <c r="L152" s="2">
        <v>3.75</v>
      </c>
    </row>
    <row r="153" spans="1:12" ht="12.75">
      <c r="A153" t="s">
        <v>99</v>
      </c>
      <c r="B153" s="36">
        <v>0</v>
      </c>
      <c r="C153" s="24"/>
      <c r="D153" s="36">
        <v>0</v>
      </c>
      <c r="E153" s="24"/>
      <c r="F153" s="19">
        <v>0</v>
      </c>
      <c r="G153" s="38"/>
      <c r="H153" s="1">
        <v>0</v>
      </c>
      <c r="I153" s="1"/>
      <c r="J153" s="1">
        <v>22</v>
      </c>
      <c r="K153" s="50"/>
      <c r="L153" s="2">
        <v>16</v>
      </c>
    </row>
    <row r="154" spans="1:19" ht="12.75">
      <c r="A154" t="s">
        <v>52</v>
      </c>
      <c r="B154" s="36">
        <v>0</v>
      </c>
      <c r="C154" s="24"/>
      <c r="D154" s="36">
        <v>0</v>
      </c>
      <c r="E154" s="24"/>
      <c r="F154" s="19">
        <v>0</v>
      </c>
      <c r="G154" s="38"/>
      <c r="H154" s="1">
        <v>2</v>
      </c>
      <c r="I154" s="1"/>
      <c r="J154" s="1">
        <v>62</v>
      </c>
      <c r="K154" s="50"/>
      <c r="L154" s="2">
        <v>40.25</v>
      </c>
      <c r="M154" s="4"/>
      <c r="N154" s="4"/>
      <c r="O154" s="4"/>
      <c r="P154" s="4"/>
      <c r="Q154" s="4"/>
      <c r="R154" s="4"/>
      <c r="S154" s="4"/>
    </row>
    <row r="155" spans="1:19" ht="12.75">
      <c r="A155" t="s">
        <v>219</v>
      </c>
      <c r="B155" s="36">
        <v>0</v>
      </c>
      <c r="C155" s="24"/>
      <c r="D155" s="36">
        <v>0</v>
      </c>
      <c r="E155" s="24"/>
      <c r="F155" s="19">
        <v>0</v>
      </c>
      <c r="G155" s="38"/>
      <c r="H155" s="1">
        <v>3</v>
      </c>
      <c r="I155" s="1"/>
      <c r="J155" s="1">
        <v>17</v>
      </c>
      <c r="K155" s="50"/>
      <c r="L155" s="2">
        <v>13.5</v>
      </c>
      <c r="M155" s="4"/>
      <c r="N155" s="4"/>
      <c r="O155" s="4"/>
      <c r="P155" s="4"/>
      <c r="Q155" s="4"/>
      <c r="R155" s="4"/>
      <c r="S155" s="4"/>
    </row>
    <row r="156" spans="1:19" ht="12.75">
      <c r="A156" t="s">
        <v>53</v>
      </c>
      <c r="B156" s="36">
        <v>0</v>
      </c>
      <c r="C156" s="24"/>
      <c r="D156" s="36">
        <v>0</v>
      </c>
      <c r="E156" s="24"/>
      <c r="F156" s="19">
        <v>0</v>
      </c>
      <c r="G156" s="38"/>
      <c r="H156" s="1">
        <v>62</v>
      </c>
      <c r="I156" s="1"/>
      <c r="J156" s="1">
        <v>57</v>
      </c>
      <c r="K156" s="50"/>
      <c r="L156" s="2">
        <v>102.5</v>
      </c>
      <c r="M156" s="4"/>
      <c r="N156" s="4"/>
      <c r="O156" s="4"/>
      <c r="P156" s="4"/>
      <c r="Q156" s="4"/>
      <c r="R156" s="4"/>
      <c r="S156" s="4"/>
    </row>
    <row r="157" spans="1:12" ht="12.75">
      <c r="A157" s="27" t="s">
        <v>54</v>
      </c>
      <c r="B157" s="30">
        <f>+B158+B160</f>
        <v>57</v>
      </c>
      <c r="C157" s="27"/>
      <c r="D157" s="30">
        <f>+D158+D160</f>
        <v>6</v>
      </c>
      <c r="E157" s="27"/>
      <c r="F157" s="20">
        <f>+F158+F160</f>
        <v>60.5</v>
      </c>
      <c r="G157" s="32"/>
      <c r="H157" s="6">
        <f>+H159+H160</f>
        <v>7</v>
      </c>
      <c r="I157" s="88"/>
      <c r="J157" s="6">
        <f>+J159+J160</f>
        <v>79</v>
      </c>
      <c r="K157" s="52"/>
      <c r="L157" s="20">
        <f>+L159+L160</f>
        <v>57.25</v>
      </c>
    </row>
    <row r="158" spans="1:12" ht="12.75">
      <c r="A158" t="s">
        <v>178</v>
      </c>
      <c r="B158" s="36">
        <v>57</v>
      </c>
      <c r="C158" s="24"/>
      <c r="D158" s="36">
        <v>6</v>
      </c>
      <c r="E158" s="24"/>
      <c r="F158" s="67">
        <v>60.5</v>
      </c>
      <c r="G158" s="38"/>
      <c r="H158" s="85">
        <v>0</v>
      </c>
      <c r="I158" s="79"/>
      <c r="J158" s="85">
        <v>0</v>
      </c>
      <c r="L158" s="67">
        <v>0</v>
      </c>
    </row>
    <row r="159" spans="1:27" ht="12.75">
      <c r="A159" t="s">
        <v>101</v>
      </c>
      <c r="B159" s="36">
        <v>0</v>
      </c>
      <c r="C159" s="25"/>
      <c r="D159" s="36">
        <v>0</v>
      </c>
      <c r="E159" s="25"/>
      <c r="F159" s="67">
        <v>0</v>
      </c>
      <c r="G159" s="38"/>
      <c r="H159" s="85">
        <v>2</v>
      </c>
      <c r="I159" s="85"/>
      <c r="J159" s="85">
        <v>37</v>
      </c>
      <c r="K159" s="50"/>
      <c r="L159" s="66">
        <v>26.25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ht="12.75">
      <c r="A160" t="s">
        <v>187</v>
      </c>
      <c r="B160" s="36">
        <v>0</v>
      </c>
      <c r="C160" s="24"/>
      <c r="D160" s="36">
        <v>0</v>
      </c>
      <c r="E160" s="24"/>
      <c r="F160" s="67">
        <v>0</v>
      </c>
      <c r="G160" s="38"/>
      <c r="H160" s="85">
        <v>5</v>
      </c>
      <c r="I160" s="85"/>
      <c r="J160" s="85">
        <v>42</v>
      </c>
      <c r="K160" s="50"/>
      <c r="L160" s="66">
        <v>31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12" ht="12.75">
      <c r="A161" s="27" t="s">
        <v>55</v>
      </c>
      <c r="B161" s="30">
        <f>B163+B162</f>
        <v>396</v>
      </c>
      <c r="C161" s="27"/>
      <c r="D161" s="30">
        <f>D163+D162</f>
        <v>48</v>
      </c>
      <c r="E161" s="27"/>
      <c r="F161" s="68">
        <f>F163+F162</f>
        <v>424.75</v>
      </c>
      <c r="G161" s="27"/>
      <c r="H161" s="80">
        <f>H163+H162</f>
        <v>4</v>
      </c>
      <c r="I161" s="75"/>
      <c r="J161" s="80">
        <f>J163+J162</f>
        <v>119</v>
      </c>
      <c r="K161" s="52"/>
      <c r="L161" s="68">
        <f>L163+L162</f>
        <v>72.75</v>
      </c>
    </row>
    <row r="162" spans="1:19" ht="12.75">
      <c r="A162" t="s">
        <v>56</v>
      </c>
      <c r="B162" s="36">
        <v>396</v>
      </c>
      <c r="C162" s="24"/>
      <c r="D162" s="36">
        <v>48</v>
      </c>
      <c r="E162" s="24"/>
      <c r="F162" s="19">
        <v>424.75</v>
      </c>
      <c r="G162" s="38"/>
      <c r="H162" s="1">
        <v>0</v>
      </c>
      <c r="I162" s="1"/>
      <c r="J162" s="1">
        <v>42</v>
      </c>
      <c r="K162" s="50"/>
      <c r="L162" s="2">
        <v>23</v>
      </c>
      <c r="M162" s="4"/>
      <c r="N162" s="4"/>
      <c r="O162" s="4"/>
      <c r="P162" s="4"/>
      <c r="Q162" s="4"/>
      <c r="R162" s="4"/>
      <c r="S162" s="4"/>
    </row>
    <row r="163" spans="1:19" ht="12.75">
      <c r="A163" t="s">
        <v>109</v>
      </c>
      <c r="B163" s="36">
        <v>0</v>
      </c>
      <c r="C163" s="24"/>
      <c r="D163" s="36">
        <v>0</v>
      </c>
      <c r="E163" s="24"/>
      <c r="F163" s="19">
        <v>0</v>
      </c>
      <c r="G163" s="38"/>
      <c r="H163" s="1">
        <v>4</v>
      </c>
      <c r="I163" s="1"/>
      <c r="J163" s="1">
        <v>77</v>
      </c>
      <c r="K163" s="50"/>
      <c r="L163" s="2">
        <v>49.75</v>
      </c>
      <c r="M163" s="4"/>
      <c r="N163" s="4"/>
      <c r="O163" s="4"/>
      <c r="P163" s="4"/>
      <c r="Q163" s="4"/>
      <c r="R163" s="4"/>
      <c r="S163" s="4"/>
    </row>
    <row r="164" spans="1:12" ht="12.75">
      <c r="A164" s="27" t="s">
        <v>137</v>
      </c>
      <c r="B164" s="30">
        <f>SUM(B165:B170)</f>
        <v>117</v>
      </c>
      <c r="C164" s="27"/>
      <c r="D164" s="30">
        <f>SUM(D165:D170)</f>
        <v>74</v>
      </c>
      <c r="E164" s="27"/>
      <c r="F164" s="20">
        <f>SUM(F165:F170)</f>
        <v>155.5</v>
      </c>
      <c r="G164" s="27"/>
      <c r="H164" s="6">
        <f>SUM(H165:H170)</f>
        <v>14</v>
      </c>
      <c r="I164" s="88"/>
      <c r="J164" s="6">
        <f>SUM(J165:J170)</f>
        <v>96</v>
      </c>
      <c r="K164" s="52"/>
      <c r="L164" s="20">
        <f>SUM(L165:L170)</f>
        <v>71.25</v>
      </c>
    </row>
    <row r="165" spans="1:12" ht="12.75">
      <c r="A165" t="s">
        <v>48</v>
      </c>
      <c r="B165" s="23">
        <v>82</v>
      </c>
      <c r="C165" s="24"/>
      <c r="D165" s="23">
        <v>64</v>
      </c>
      <c r="E165" s="24"/>
      <c r="F165" s="71">
        <v>113.75</v>
      </c>
      <c r="G165" s="24"/>
      <c r="H165" s="90">
        <v>0</v>
      </c>
      <c r="I165" s="91"/>
      <c r="J165" s="90">
        <v>0</v>
      </c>
      <c r="K165" s="55"/>
      <c r="L165" s="100">
        <v>0</v>
      </c>
    </row>
    <row r="166" spans="1:12" ht="12.75">
      <c r="A166" t="s">
        <v>95</v>
      </c>
      <c r="B166" s="23">
        <v>0</v>
      </c>
      <c r="C166" s="24"/>
      <c r="D166" s="23">
        <v>0</v>
      </c>
      <c r="E166" s="24"/>
      <c r="F166" s="71">
        <v>0</v>
      </c>
      <c r="G166" s="24"/>
      <c r="H166" s="90">
        <v>2</v>
      </c>
      <c r="I166" s="91"/>
      <c r="J166" s="90">
        <v>34</v>
      </c>
      <c r="K166" s="55"/>
      <c r="L166" s="100">
        <v>23.5</v>
      </c>
    </row>
    <row r="167" spans="1:18" ht="12.75">
      <c r="A167" t="s">
        <v>188</v>
      </c>
      <c r="B167" s="23">
        <v>0</v>
      </c>
      <c r="C167" s="43"/>
      <c r="D167" s="23">
        <v>0</v>
      </c>
      <c r="E167" s="43"/>
      <c r="F167" s="71">
        <v>0</v>
      </c>
      <c r="G167" s="28"/>
      <c r="H167" s="90">
        <v>3</v>
      </c>
      <c r="I167" s="90"/>
      <c r="J167" s="90">
        <v>3</v>
      </c>
      <c r="K167" s="54"/>
      <c r="L167" s="100">
        <v>5</v>
      </c>
      <c r="N167" s="13"/>
      <c r="O167" s="13"/>
      <c r="P167" s="13"/>
      <c r="Q167" s="13"/>
      <c r="R167" s="13"/>
    </row>
    <row r="168" spans="1:32" ht="12.75">
      <c r="A168" t="s">
        <v>189</v>
      </c>
      <c r="B168" s="36">
        <v>0</v>
      </c>
      <c r="C168" s="24"/>
      <c r="D168" s="36">
        <v>0</v>
      </c>
      <c r="E168" s="24"/>
      <c r="F168" s="67">
        <v>0</v>
      </c>
      <c r="G168" s="38"/>
      <c r="H168" s="85">
        <v>0</v>
      </c>
      <c r="I168" s="91"/>
      <c r="J168" s="85">
        <v>5</v>
      </c>
      <c r="K168" s="55"/>
      <c r="L168" s="66">
        <v>3</v>
      </c>
      <c r="M168" s="24"/>
      <c r="N168" s="24"/>
      <c r="O168" s="24"/>
      <c r="P168" s="24"/>
      <c r="Q168" s="24"/>
      <c r="R168" s="24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</row>
    <row r="169" spans="1:18" ht="12.75">
      <c r="A169" t="s">
        <v>51</v>
      </c>
      <c r="B169" s="36">
        <v>35</v>
      </c>
      <c r="C169" s="24"/>
      <c r="D169" s="36">
        <v>10</v>
      </c>
      <c r="E169" s="24"/>
      <c r="F169" s="67">
        <v>41.75</v>
      </c>
      <c r="G169" s="38"/>
      <c r="H169" s="85">
        <v>9</v>
      </c>
      <c r="I169" s="91"/>
      <c r="J169" s="85">
        <v>41</v>
      </c>
      <c r="K169" s="55"/>
      <c r="L169" s="66">
        <v>32.5</v>
      </c>
      <c r="M169" s="4"/>
      <c r="N169" s="4"/>
      <c r="O169" s="4"/>
      <c r="P169" s="4"/>
      <c r="Q169" s="4"/>
      <c r="R169" s="4"/>
    </row>
    <row r="170" spans="1:18" ht="12.75">
      <c r="A170" t="s">
        <v>190</v>
      </c>
      <c r="B170" s="36">
        <v>0</v>
      </c>
      <c r="C170" s="24"/>
      <c r="D170" s="36">
        <v>0</v>
      </c>
      <c r="E170" s="24"/>
      <c r="F170" s="67">
        <v>0</v>
      </c>
      <c r="G170" s="38"/>
      <c r="H170" s="85">
        <v>0</v>
      </c>
      <c r="I170" s="91"/>
      <c r="J170" s="85">
        <v>13</v>
      </c>
      <c r="K170" s="55"/>
      <c r="L170" s="66">
        <v>7.25</v>
      </c>
      <c r="M170" s="4"/>
      <c r="N170" s="4"/>
      <c r="O170" s="4"/>
      <c r="P170" s="4"/>
      <c r="Q170" s="4"/>
      <c r="R170" s="4"/>
    </row>
    <row r="171" spans="2:19" ht="12.75">
      <c r="B171" s="6"/>
      <c r="C171" s="5"/>
      <c r="D171" s="6"/>
      <c r="E171" s="5"/>
      <c r="F171" s="68"/>
      <c r="G171" s="8"/>
      <c r="H171" s="80"/>
      <c r="I171" s="80"/>
      <c r="J171" s="80"/>
      <c r="K171" s="51"/>
      <c r="L171" s="84"/>
      <c r="M171" s="4"/>
      <c r="N171" s="4"/>
      <c r="O171" s="4"/>
      <c r="P171" s="4"/>
      <c r="Q171" s="4"/>
      <c r="R171" s="4"/>
      <c r="S171" s="4"/>
    </row>
    <row r="172" spans="2:12" ht="12.75">
      <c r="B172" s="1"/>
      <c r="D172" s="1"/>
      <c r="F172" s="19"/>
      <c r="G172" s="3"/>
      <c r="J172" s="9"/>
      <c r="L172" s="2"/>
    </row>
    <row r="173" spans="1:18" ht="12.75">
      <c r="A173" s="5" t="s">
        <v>57</v>
      </c>
      <c r="B173" s="9">
        <f>+B175+B176+B179+B182+B183+B190</f>
        <v>1763</v>
      </c>
      <c r="C173" s="9"/>
      <c r="D173" s="9">
        <f>+D175+D176+D179+D182+D183+D190</f>
        <v>330</v>
      </c>
      <c r="E173" s="9"/>
      <c r="F173" s="18">
        <f>+F175+F176+F179+F182+F183+F190</f>
        <v>1916.25</v>
      </c>
      <c r="G173" s="10"/>
      <c r="H173" s="9">
        <f>+H175+H176+H179+H182+H183+H190</f>
        <v>176</v>
      </c>
      <c r="I173" s="9"/>
      <c r="J173" s="9">
        <f>+J175+J176+J179+J182+J183+J190</f>
        <v>135</v>
      </c>
      <c r="K173" s="49"/>
      <c r="L173" s="18">
        <f>+L175+L176+L179+L182+L183+L190</f>
        <v>249.25</v>
      </c>
      <c r="M173" s="4"/>
      <c r="N173" s="5"/>
      <c r="O173" s="5"/>
      <c r="P173" s="5"/>
      <c r="Q173" s="5"/>
      <c r="R173" s="5"/>
    </row>
    <row r="174" spans="1:12" ht="12.75">
      <c r="A174" t="s">
        <v>58</v>
      </c>
      <c r="B174" s="1"/>
      <c r="D174" s="1"/>
      <c r="F174" s="67"/>
      <c r="G174" s="3"/>
      <c r="H174" s="85"/>
      <c r="I174" s="79"/>
      <c r="J174" s="85"/>
      <c r="L174" s="66"/>
    </row>
    <row r="175" spans="1:12" ht="12.75">
      <c r="A175" t="s">
        <v>210</v>
      </c>
      <c r="B175" s="1">
        <v>62</v>
      </c>
      <c r="C175" s="1"/>
      <c r="D175" s="1">
        <v>6</v>
      </c>
      <c r="E175" s="1"/>
      <c r="F175" s="67">
        <v>65</v>
      </c>
      <c r="G175" s="3"/>
      <c r="H175" s="85">
        <v>0</v>
      </c>
      <c r="I175" s="85"/>
      <c r="J175" s="85">
        <v>0</v>
      </c>
      <c r="K175" s="50"/>
      <c r="L175" s="66">
        <v>0</v>
      </c>
    </row>
    <row r="176" spans="1:12" ht="12.75">
      <c r="A176" s="27" t="s">
        <v>59</v>
      </c>
      <c r="B176" s="30">
        <f>+SUM(B177:B178)</f>
        <v>261</v>
      </c>
      <c r="C176" s="30"/>
      <c r="D176" s="30">
        <f>+SUM(D177:D178)</f>
        <v>23</v>
      </c>
      <c r="E176" s="30"/>
      <c r="F176" s="68">
        <f>+SUM(F177:F178)</f>
        <v>273.75</v>
      </c>
      <c r="G176" s="32"/>
      <c r="H176" s="80">
        <f>+H177+H178</f>
        <v>33</v>
      </c>
      <c r="I176" s="80"/>
      <c r="J176" s="80">
        <f>+J177+J178</f>
        <v>38</v>
      </c>
      <c r="K176" s="51"/>
      <c r="L176" s="68">
        <f>+L177+L178</f>
        <v>54.25</v>
      </c>
    </row>
    <row r="177" spans="1:12" ht="12.75">
      <c r="A177" t="s">
        <v>148</v>
      </c>
      <c r="B177" s="36">
        <v>261</v>
      </c>
      <c r="C177" s="36"/>
      <c r="D177" s="36">
        <v>23</v>
      </c>
      <c r="E177" s="36"/>
      <c r="F177" s="19">
        <v>273.75</v>
      </c>
      <c r="G177" s="38"/>
      <c r="H177" s="1">
        <v>25</v>
      </c>
      <c r="I177" s="1"/>
      <c r="J177" s="1">
        <v>23</v>
      </c>
      <c r="K177" s="50"/>
      <c r="L177" s="2">
        <v>38.75</v>
      </c>
    </row>
    <row r="178" spans="1:12" ht="12.75">
      <c r="A178" t="s">
        <v>149</v>
      </c>
      <c r="B178" s="36">
        <v>0</v>
      </c>
      <c r="C178" s="25"/>
      <c r="D178" s="36">
        <v>0</v>
      </c>
      <c r="E178" s="25"/>
      <c r="F178" s="19">
        <v>0</v>
      </c>
      <c r="G178" s="25"/>
      <c r="H178" s="89">
        <v>8</v>
      </c>
      <c r="J178" s="89">
        <v>15</v>
      </c>
      <c r="L178" s="2">
        <v>15.5</v>
      </c>
    </row>
    <row r="179" spans="1:12" ht="12.75">
      <c r="A179" s="27" t="s">
        <v>92</v>
      </c>
      <c r="B179" s="30">
        <f>+B180+B181</f>
        <v>350</v>
      </c>
      <c r="C179" s="30"/>
      <c r="D179" s="30">
        <f>+D180+D181</f>
        <v>58</v>
      </c>
      <c r="E179" s="30"/>
      <c r="F179" s="20">
        <f>+F180+F181</f>
        <v>374.5</v>
      </c>
      <c r="G179" s="32"/>
      <c r="H179" s="6">
        <f>+H180+H181</f>
        <v>108</v>
      </c>
      <c r="I179" s="6"/>
      <c r="J179" s="6">
        <f>+J180+J181</f>
        <v>41</v>
      </c>
      <c r="K179" s="51"/>
      <c r="L179" s="20">
        <f>+L180+L181</f>
        <v>129.25</v>
      </c>
    </row>
    <row r="180" spans="1:21" ht="12.75">
      <c r="A180" t="s">
        <v>90</v>
      </c>
      <c r="B180" s="36">
        <v>149</v>
      </c>
      <c r="C180" s="24"/>
      <c r="D180" s="36">
        <v>18</v>
      </c>
      <c r="E180" s="24"/>
      <c r="F180" s="67">
        <v>157.5</v>
      </c>
      <c r="G180" s="38"/>
      <c r="H180" s="85">
        <v>0</v>
      </c>
      <c r="I180" s="85"/>
      <c r="J180" s="85">
        <v>0</v>
      </c>
      <c r="K180" s="50"/>
      <c r="L180" s="66">
        <v>0</v>
      </c>
      <c r="M180" s="5"/>
      <c r="N180" s="4"/>
      <c r="O180" s="4"/>
      <c r="P180" s="4"/>
      <c r="Q180" s="4"/>
      <c r="R180" s="4"/>
      <c r="S180" s="4"/>
      <c r="T180" s="4"/>
      <c r="U180" s="4"/>
    </row>
    <row r="181" spans="1:21" ht="12.75">
      <c r="A181" t="s">
        <v>91</v>
      </c>
      <c r="B181" s="36">
        <v>201</v>
      </c>
      <c r="C181" s="24"/>
      <c r="D181" s="36">
        <v>40</v>
      </c>
      <c r="E181" s="24"/>
      <c r="F181" s="67">
        <v>217</v>
      </c>
      <c r="G181" s="38"/>
      <c r="H181" s="85">
        <v>108</v>
      </c>
      <c r="I181" s="85"/>
      <c r="J181" s="85">
        <v>41</v>
      </c>
      <c r="K181" s="50"/>
      <c r="L181" s="66">
        <v>129.25</v>
      </c>
      <c r="M181" s="5"/>
      <c r="N181" s="4"/>
      <c r="O181" s="4"/>
      <c r="P181" s="4"/>
      <c r="Q181" s="4"/>
      <c r="R181" s="4"/>
      <c r="S181" s="4"/>
      <c r="T181" s="4"/>
      <c r="U181" s="4"/>
    </row>
    <row r="182" spans="1:21" ht="12.75">
      <c r="A182" t="s">
        <v>100</v>
      </c>
      <c r="B182" s="36">
        <v>0</v>
      </c>
      <c r="C182" s="24"/>
      <c r="D182" s="36">
        <v>0</v>
      </c>
      <c r="E182" s="24"/>
      <c r="F182" s="67">
        <v>0</v>
      </c>
      <c r="G182" s="38"/>
      <c r="H182" s="85">
        <v>1</v>
      </c>
      <c r="I182" s="85"/>
      <c r="J182" s="85">
        <v>17</v>
      </c>
      <c r="K182" s="50"/>
      <c r="L182" s="66">
        <v>12.75</v>
      </c>
      <c r="M182" s="5"/>
      <c r="N182" s="4"/>
      <c r="O182" s="4"/>
      <c r="P182" s="4"/>
      <c r="Q182" s="4"/>
      <c r="R182" s="4"/>
      <c r="S182" s="4"/>
      <c r="T182" s="4"/>
      <c r="U182" s="4"/>
    </row>
    <row r="183" spans="1:12" ht="12.75">
      <c r="A183" s="27" t="s">
        <v>61</v>
      </c>
      <c r="B183" s="44">
        <f>+SUM(B184:B189)</f>
        <v>445</v>
      </c>
      <c r="C183" s="27"/>
      <c r="D183" s="44">
        <f>+SUM(D184:D189)</f>
        <v>187</v>
      </c>
      <c r="E183" s="27"/>
      <c r="F183" s="72">
        <f>+SUM(F184:F189)</f>
        <v>526.25</v>
      </c>
      <c r="G183" s="32"/>
      <c r="H183" s="80">
        <v>0</v>
      </c>
      <c r="I183" s="75"/>
      <c r="J183" s="80">
        <v>0</v>
      </c>
      <c r="K183" s="52"/>
      <c r="L183" s="84">
        <v>0</v>
      </c>
    </row>
    <row r="184" spans="1:21" ht="12.75">
      <c r="A184" t="s">
        <v>191</v>
      </c>
      <c r="B184" s="36">
        <v>87</v>
      </c>
      <c r="C184" s="24"/>
      <c r="D184" s="36">
        <v>16</v>
      </c>
      <c r="E184" s="24"/>
      <c r="F184" s="19">
        <v>93.5</v>
      </c>
      <c r="G184" s="38"/>
      <c r="H184" s="1">
        <v>0</v>
      </c>
      <c r="I184" s="1"/>
      <c r="J184" s="1">
        <v>0</v>
      </c>
      <c r="K184" s="50"/>
      <c r="L184" s="2">
        <v>0</v>
      </c>
      <c r="M184" s="5"/>
      <c r="N184" s="4"/>
      <c r="O184" s="4"/>
      <c r="P184" s="4"/>
      <c r="Q184" s="4"/>
      <c r="R184" s="4"/>
      <c r="S184" s="4"/>
      <c r="T184" s="4"/>
      <c r="U184" s="4"/>
    </row>
    <row r="185" spans="1:21" ht="12.75">
      <c r="A185" t="s">
        <v>208</v>
      </c>
      <c r="B185" s="36">
        <v>29</v>
      </c>
      <c r="C185" s="24"/>
      <c r="D185" s="36">
        <v>0</v>
      </c>
      <c r="E185" s="24"/>
      <c r="F185" s="19">
        <v>29</v>
      </c>
      <c r="G185" s="38"/>
      <c r="H185" s="1">
        <v>0</v>
      </c>
      <c r="I185" s="1"/>
      <c r="J185" s="1">
        <v>0</v>
      </c>
      <c r="K185" s="50"/>
      <c r="L185" s="2">
        <v>0</v>
      </c>
      <c r="M185" s="5"/>
      <c r="N185" s="4"/>
      <c r="O185" s="4"/>
      <c r="P185" s="4"/>
      <c r="Q185" s="4"/>
      <c r="R185" s="4"/>
      <c r="S185" s="4"/>
      <c r="T185" s="4"/>
      <c r="U185" s="4"/>
    </row>
    <row r="186" spans="1:21" ht="12.75">
      <c r="A186" t="s">
        <v>192</v>
      </c>
      <c r="B186" s="36">
        <v>110</v>
      </c>
      <c r="C186" s="24"/>
      <c r="D186" s="36">
        <v>79</v>
      </c>
      <c r="E186" s="24"/>
      <c r="F186" s="19">
        <v>140</v>
      </c>
      <c r="G186" s="38"/>
      <c r="H186" s="1">
        <v>0</v>
      </c>
      <c r="I186" s="1"/>
      <c r="J186" s="1">
        <v>0</v>
      </c>
      <c r="K186" s="50"/>
      <c r="L186" s="2">
        <v>0</v>
      </c>
      <c r="M186" s="5"/>
      <c r="N186" s="4"/>
      <c r="O186" s="4"/>
      <c r="P186" s="4"/>
      <c r="Q186" s="4"/>
      <c r="R186" s="4"/>
      <c r="S186" s="4"/>
      <c r="T186" s="4"/>
      <c r="U186" s="4"/>
    </row>
    <row r="187" spans="1:21" ht="12.75">
      <c r="A187" t="s">
        <v>193</v>
      </c>
      <c r="B187" s="36">
        <v>57</v>
      </c>
      <c r="C187" s="24"/>
      <c r="D187" s="36">
        <v>57</v>
      </c>
      <c r="E187" s="24"/>
      <c r="F187" s="19">
        <v>81.5</v>
      </c>
      <c r="G187" s="38"/>
      <c r="H187" s="1">
        <v>0</v>
      </c>
      <c r="I187" s="1"/>
      <c r="J187" s="1">
        <v>0</v>
      </c>
      <c r="K187" s="50"/>
      <c r="L187" s="2">
        <v>0</v>
      </c>
      <c r="M187" s="5"/>
      <c r="N187" s="4"/>
      <c r="O187" s="4"/>
      <c r="P187" s="4"/>
      <c r="Q187" s="4"/>
      <c r="R187" s="4"/>
      <c r="S187" s="4"/>
      <c r="T187" s="4"/>
      <c r="U187" s="4"/>
    </row>
    <row r="188" spans="1:21" ht="12.75">
      <c r="A188" t="s">
        <v>194</v>
      </c>
      <c r="B188" s="36">
        <v>153</v>
      </c>
      <c r="C188" s="24"/>
      <c r="D188" s="36">
        <v>34</v>
      </c>
      <c r="E188" s="24"/>
      <c r="F188" s="19">
        <v>172.5</v>
      </c>
      <c r="G188" s="38"/>
      <c r="H188" s="1">
        <v>0</v>
      </c>
      <c r="I188" s="1"/>
      <c r="J188" s="1">
        <v>0</v>
      </c>
      <c r="K188" s="50"/>
      <c r="L188" s="2">
        <v>0</v>
      </c>
      <c r="M188" s="5"/>
      <c r="N188" s="4"/>
      <c r="O188" s="4"/>
      <c r="P188" s="4"/>
      <c r="Q188" s="4"/>
      <c r="R188" s="4"/>
      <c r="S188" s="4"/>
      <c r="T188" s="4"/>
      <c r="U188" s="4"/>
    </row>
    <row r="189" spans="1:12" ht="12.75">
      <c r="A189" t="s">
        <v>209</v>
      </c>
      <c r="B189" s="36">
        <v>9</v>
      </c>
      <c r="C189" s="36"/>
      <c r="D189" s="36">
        <v>1</v>
      </c>
      <c r="E189" s="36"/>
      <c r="F189" s="19">
        <v>9.75</v>
      </c>
      <c r="G189" s="38"/>
      <c r="H189" s="1">
        <v>0</v>
      </c>
      <c r="I189" s="1"/>
      <c r="J189" s="1">
        <v>0</v>
      </c>
      <c r="K189" s="50"/>
      <c r="L189" s="2">
        <v>0</v>
      </c>
    </row>
    <row r="190" spans="1:12" ht="12.75">
      <c r="A190" t="s">
        <v>195</v>
      </c>
      <c r="B190" s="1">
        <v>645</v>
      </c>
      <c r="D190" s="1">
        <v>56</v>
      </c>
      <c r="F190" s="19">
        <v>676.75</v>
      </c>
      <c r="G190" s="3"/>
      <c r="H190" s="1">
        <v>34</v>
      </c>
      <c r="I190" s="1"/>
      <c r="J190" s="1">
        <v>39</v>
      </c>
      <c r="K190" s="50"/>
      <c r="L190" s="2">
        <v>53</v>
      </c>
    </row>
    <row r="191" spans="2:12" ht="12.75">
      <c r="B191" s="1"/>
      <c r="D191" s="1"/>
      <c r="F191" s="19"/>
      <c r="G191" s="3"/>
      <c r="H191" s="1"/>
      <c r="I191" s="1"/>
      <c r="J191" s="1"/>
      <c r="K191" s="50"/>
      <c r="L191" s="2"/>
    </row>
    <row r="192" spans="2:12" s="25" customFormat="1" ht="12.75">
      <c r="B192" s="23"/>
      <c r="C192" s="24"/>
      <c r="D192" s="23"/>
      <c r="E192" s="24"/>
      <c r="F192" s="21"/>
      <c r="G192" s="28"/>
      <c r="H192" s="12"/>
      <c r="I192" s="92"/>
      <c r="J192" s="12"/>
      <c r="K192" s="55"/>
      <c r="L192" s="17"/>
    </row>
    <row r="193" spans="1:18" ht="12.75">
      <c r="A193" s="5" t="s">
        <v>106</v>
      </c>
      <c r="B193" s="9">
        <f>+B195+B196+B199+B205+B209+B210+B211+B212+B213+B214+B215+B216+B221</f>
        <v>1190</v>
      </c>
      <c r="C193" s="9"/>
      <c r="D193" s="9">
        <f>+D195+D196+D199+D205+D209+D210+D211+D212+D213+D214+D215+D216+D221</f>
        <v>277</v>
      </c>
      <c r="E193" s="9"/>
      <c r="F193" s="18">
        <f>+F195+F196+F199+F205+F209+F210+F211+F212+F213+F214+F215+F216+F221</f>
        <v>1334.75</v>
      </c>
      <c r="G193" s="10"/>
      <c r="H193" s="9">
        <f>+H195+H196+H199+H205+H209+H210+H211+H212+H213+H214+H215+H216+H221</f>
        <v>214</v>
      </c>
      <c r="I193" s="9"/>
      <c r="J193" s="9">
        <f>+J195+J196+J199+J205+J209+J210+J211+J212+J213+J214+J215+J216+J221</f>
        <v>171</v>
      </c>
      <c r="K193" s="49"/>
      <c r="L193" s="18">
        <f>+L195+L196+L199+L205+L209+L210+L211+L212+L213+L214+L215+L216+L221</f>
        <v>324.75</v>
      </c>
      <c r="M193" s="4"/>
      <c r="N193" s="5"/>
      <c r="O193" s="5"/>
      <c r="P193" s="5"/>
      <c r="Q193" s="5"/>
      <c r="R193" s="5"/>
    </row>
    <row r="194" spans="2:12" ht="12.75">
      <c r="B194" s="1"/>
      <c r="D194" s="1"/>
      <c r="F194" s="67"/>
      <c r="G194" s="3"/>
      <c r="H194" s="85"/>
      <c r="I194" s="79"/>
      <c r="J194" s="85"/>
      <c r="L194" s="66"/>
    </row>
    <row r="195" spans="1:12" ht="12.75">
      <c r="A195" t="s">
        <v>159</v>
      </c>
      <c r="B195" s="1">
        <v>0</v>
      </c>
      <c r="D195" s="1">
        <v>0</v>
      </c>
      <c r="F195" s="67">
        <v>0</v>
      </c>
      <c r="G195" s="2"/>
      <c r="H195" s="85">
        <v>9</v>
      </c>
      <c r="I195" s="79"/>
      <c r="J195" s="85">
        <v>3</v>
      </c>
      <c r="L195" s="66">
        <v>11.25</v>
      </c>
    </row>
    <row r="196" spans="1:12" ht="12.75">
      <c r="A196" s="27" t="s">
        <v>110</v>
      </c>
      <c r="B196" s="30">
        <v>0</v>
      </c>
      <c r="C196" s="27"/>
      <c r="D196" s="30">
        <v>0</v>
      </c>
      <c r="E196" s="27"/>
      <c r="F196" s="68">
        <v>0</v>
      </c>
      <c r="G196" s="31"/>
      <c r="H196" s="80">
        <f>SUM(H197:H198)</f>
        <v>55</v>
      </c>
      <c r="I196" s="75"/>
      <c r="J196" s="80">
        <f>SUM(J197:J198)</f>
        <v>19</v>
      </c>
      <c r="K196" s="52"/>
      <c r="L196" s="68">
        <f>SUM(L197:L198)</f>
        <v>67.75</v>
      </c>
    </row>
    <row r="197" spans="1:12" ht="12.75">
      <c r="A197" t="s">
        <v>112</v>
      </c>
      <c r="B197" s="36">
        <v>0</v>
      </c>
      <c r="C197" s="25"/>
      <c r="D197" s="36">
        <v>0</v>
      </c>
      <c r="E197" s="25"/>
      <c r="F197" s="19">
        <v>0</v>
      </c>
      <c r="G197" s="39"/>
      <c r="H197" s="1">
        <v>40</v>
      </c>
      <c r="J197" s="1">
        <v>14</v>
      </c>
      <c r="L197" s="2">
        <v>49.5</v>
      </c>
    </row>
    <row r="198" spans="1:12" ht="12.75">
      <c r="A198" t="s">
        <v>65</v>
      </c>
      <c r="B198" s="36">
        <v>0</v>
      </c>
      <c r="C198" s="24"/>
      <c r="D198" s="36">
        <v>0</v>
      </c>
      <c r="E198" s="24"/>
      <c r="F198" s="19">
        <v>0</v>
      </c>
      <c r="G198" s="39"/>
      <c r="H198" s="1">
        <v>15</v>
      </c>
      <c r="I198" s="92"/>
      <c r="J198" s="1">
        <v>5</v>
      </c>
      <c r="K198" s="55"/>
      <c r="L198" s="2">
        <v>18.25</v>
      </c>
    </row>
    <row r="199" spans="1:12" s="25" customFormat="1" ht="12.75">
      <c r="A199" s="27" t="s">
        <v>111</v>
      </c>
      <c r="B199" s="44">
        <f>+SUM(B200:B204)</f>
        <v>275</v>
      </c>
      <c r="C199" s="26"/>
      <c r="D199" s="44">
        <f>+SUM(D200:D204)</f>
        <v>53</v>
      </c>
      <c r="E199" s="26"/>
      <c r="F199" s="73">
        <f>+SUM(F200:F204)</f>
        <v>306</v>
      </c>
      <c r="G199" s="31"/>
      <c r="H199" s="93">
        <f>+SUM(H200:H204)</f>
        <v>12</v>
      </c>
      <c r="I199" s="88"/>
      <c r="J199" s="93">
        <f>+SUM(J200:J204)</f>
        <v>10</v>
      </c>
      <c r="K199" s="52"/>
      <c r="L199" s="73">
        <f>+SUM(L200:L204)</f>
        <v>18</v>
      </c>
    </row>
    <row r="200" spans="1:12" s="25" customFormat="1" ht="12.75">
      <c r="A200" s="25" t="s">
        <v>196</v>
      </c>
      <c r="B200" s="36">
        <v>0</v>
      </c>
      <c r="C200" s="24"/>
      <c r="D200" s="36">
        <v>0</v>
      </c>
      <c r="E200" s="24"/>
      <c r="F200" s="67">
        <v>0</v>
      </c>
      <c r="G200" s="39"/>
      <c r="H200" s="85">
        <v>1</v>
      </c>
      <c r="I200" s="91"/>
      <c r="J200" s="85">
        <v>2</v>
      </c>
      <c r="K200" s="55"/>
      <c r="L200" s="66">
        <v>2</v>
      </c>
    </row>
    <row r="201" spans="1:12" ht="12.75">
      <c r="A201" t="s">
        <v>108</v>
      </c>
      <c r="B201" s="36">
        <v>19</v>
      </c>
      <c r="C201" s="24"/>
      <c r="D201" s="36">
        <v>1</v>
      </c>
      <c r="E201" s="24"/>
      <c r="F201" s="67">
        <v>19.25</v>
      </c>
      <c r="G201" s="39"/>
      <c r="H201" s="85">
        <v>0</v>
      </c>
      <c r="I201" s="91"/>
      <c r="J201" s="85">
        <v>0</v>
      </c>
      <c r="K201" s="55"/>
      <c r="L201" s="66">
        <v>0</v>
      </c>
    </row>
    <row r="202" spans="1:12" ht="12.75">
      <c r="A202" t="s">
        <v>158</v>
      </c>
      <c r="B202" s="36">
        <v>0</v>
      </c>
      <c r="C202" s="24"/>
      <c r="D202" s="36">
        <v>0</v>
      </c>
      <c r="E202" s="24"/>
      <c r="F202" s="67">
        <v>0</v>
      </c>
      <c r="G202" s="39"/>
      <c r="H202" s="85">
        <v>11</v>
      </c>
      <c r="I202" s="91"/>
      <c r="J202" s="85">
        <v>8</v>
      </c>
      <c r="K202" s="55"/>
      <c r="L202" s="66">
        <v>16</v>
      </c>
    </row>
    <row r="203" spans="1:12" ht="12.75">
      <c r="A203" t="s">
        <v>211</v>
      </c>
      <c r="B203" s="36">
        <v>56</v>
      </c>
      <c r="C203" s="24"/>
      <c r="D203" s="36">
        <v>29</v>
      </c>
      <c r="E203" s="24"/>
      <c r="F203" s="67">
        <v>73.5</v>
      </c>
      <c r="G203" s="39"/>
      <c r="H203" s="85">
        <v>0</v>
      </c>
      <c r="I203" s="91"/>
      <c r="J203" s="85">
        <v>0</v>
      </c>
      <c r="K203" s="55"/>
      <c r="L203" s="66">
        <v>0</v>
      </c>
    </row>
    <row r="204" spans="1:12" ht="12.75">
      <c r="A204" t="s">
        <v>121</v>
      </c>
      <c r="B204" s="36">
        <v>200</v>
      </c>
      <c r="C204" s="25"/>
      <c r="D204" s="36">
        <v>23</v>
      </c>
      <c r="E204" s="25"/>
      <c r="F204" s="67">
        <v>213.25</v>
      </c>
      <c r="G204" s="39"/>
      <c r="H204" s="85">
        <v>0</v>
      </c>
      <c r="I204" s="79"/>
      <c r="J204" s="85">
        <v>0</v>
      </c>
      <c r="L204" s="66">
        <v>0</v>
      </c>
    </row>
    <row r="205" spans="1:23" s="25" customFormat="1" ht="12.75">
      <c r="A205" s="27" t="s">
        <v>98</v>
      </c>
      <c r="B205" s="30">
        <f>+B206+B207</f>
        <v>147</v>
      </c>
      <c r="C205" s="26"/>
      <c r="D205" s="30">
        <f>+D206+D207</f>
        <v>37</v>
      </c>
      <c r="E205" s="26"/>
      <c r="F205" s="68">
        <f>+F206+F207</f>
        <v>167.75</v>
      </c>
      <c r="G205" s="32"/>
      <c r="H205" s="80">
        <f>+H206+H207</f>
        <v>76</v>
      </c>
      <c r="I205" s="80"/>
      <c r="J205" s="80">
        <f>+J206+J207</f>
        <v>28</v>
      </c>
      <c r="K205" s="51"/>
      <c r="L205" s="68">
        <f>+L206+L207</f>
        <v>96</v>
      </c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2.75">
      <c r="A206" t="s">
        <v>32</v>
      </c>
      <c r="B206" s="36">
        <v>87</v>
      </c>
      <c r="C206" s="24"/>
      <c r="D206" s="36">
        <v>15</v>
      </c>
      <c r="E206" s="24"/>
      <c r="F206" s="19">
        <v>96.25</v>
      </c>
      <c r="G206" s="38"/>
      <c r="H206" s="1">
        <v>76</v>
      </c>
      <c r="I206" s="1"/>
      <c r="J206" s="1">
        <v>28</v>
      </c>
      <c r="K206" s="50"/>
      <c r="L206" s="2">
        <v>96</v>
      </c>
      <c r="M206" s="4"/>
      <c r="N206" s="4"/>
      <c r="O206" s="4"/>
      <c r="P206" s="4"/>
      <c r="Q206" s="4"/>
      <c r="R206" s="4"/>
      <c r="S206" s="4"/>
      <c r="T206" s="5"/>
      <c r="U206" s="5"/>
      <c r="V206" s="5"/>
      <c r="W206" s="5"/>
    </row>
    <row r="207" spans="1:23" ht="12.75">
      <c r="A207" t="s">
        <v>33</v>
      </c>
      <c r="B207" s="36">
        <v>60</v>
      </c>
      <c r="C207" s="24"/>
      <c r="D207" s="36">
        <v>22</v>
      </c>
      <c r="E207" s="24"/>
      <c r="F207" s="19">
        <v>71.5</v>
      </c>
      <c r="G207" s="38"/>
      <c r="H207" s="1">
        <v>0</v>
      </c>
      <c r="I207" s="92"/>
      <c r="J207" s="1">
        <v>0</v>
      </c>
      <c r="K207" s="55"/>
      <c r="L207" s="2">
        <v>0</v>
      </c>
      <c r="M207" s="4"/>
      <c r="N207" s="4"/>
      <c r="O207" s="4"/>
      <c r="P207" s="4"/>
      <c r="Q207" s="4"/>
      <c r="R207" s="4"/>
      <c r="S207" s="4"/>
      <c r="T207" s="5"/>
      <c r="U207" s="5"/>
      <c r="V207" s="5"/>
      <c r="W207" s="5"/>
    </row>
    <row r="208" spans="1:12" ht="12.75">
      <c r="A208" s="34" t="s">
        <v>107</v>
      </c>
      <c r="B208" s="6"/>
      <c r="C208" s="5"/>
      <c r="D208" s="6"/>
      <c r="E208" s="5"/>
      <c r="F208" s="20"/>
      <c r="G208" s="7"/>
      <c r="H208" s="6"/>
      <c r="I208" s="5"/>
      <c r="J208" s="6"/>
      <c r="K208" s="56"/>
      <c r="L208" s="7"/>
    </row>
    <row r="209" spans="1:12" ht="12.75">
      <c r="A209" t="s">
        <v>62</v>
      </c>
      <c r="B209" s="1">
        <v>496</v>
      </c>
      <c r="D209" s="1">
        <v>21</v>
      </c>
      <c r="F209" s="67">
        <v>508.5</v>
      </c>
      <c r="G209" s="2"/>
      <c r="H209" s="85">
        <v>0</v>
      </c>
      <c r="I209" s="79"/>
      <c r="J209" s="85">
        <v>0</v>
      </c>
      <c r="L209" s="66">
        <v>0</v>
      </c>
    </row>
    <row r="210" spans="1:12" ht="12.75">
      <c r="A210" t="s">
        <v>63</v>
      </c>
      <c r="B210" s="1">
        <v>114</v>
      </c>
      <c r="D210" s="1">
        <v>57</v>
      </c>
      <c r="F210" s="67">
        <v>143.5</v>
      </c>
      <c r="G210" s="2"/>
      <c r="H210" s="85">
        <v>0</v>
      </c>
      <c r="I210" s="79"/>
      <c r="J210" s="85">
        <v>0</v>
      </c>
      <c r="L210" s="66">
        <v>0</v>
      </c>
    </row>
    <row r="211" spans="1:12" ht="12.75">
      <c r="A211" t="s">
        <v>64</v>
      </c>
      <c r="B211" s="1">
        <v>1</v>
      </c>
      <c r="D211" s="1">
        <v>13</v>
      </c>
      <c r="F211" s="67">
        <v>6.25</v>
      </c>
      <c r="G211" s="2"/>
      <c r="H211" s="85">
        <v>0</v>
      </c>
      <c r="I211" s="79"/>
      <c r="J211" s="85">
        <v>0</v>
      </c>
      <c r="L211" s="66">
        <v>0</v>
      </c>
    </row>
    <row r="212" spans="1:12" ht="12.75">
      <c r="A212" t="s">
        <v>66</v>
      </c>
      <c r="B212" s="1">
        <v>154</v>
      </c>
      <c r="D212" s="1">
        <v>0</v>
      </c>
      <c r="F212" s="67">
        <v>154</v>
      </c>
      <c r="G212" s="3"/>
      <c r="H212" s="85">
        <v>0</v>
      </c>
      <c r="I212" s="79"/>
      <c r="J212" s="85">
        <v>0</v>
      </c>
      <c r="L212" s="66">
        <v>0</v>
      </c>
    </row>
    <row r="213" spans="1:12" ht="12.75">
      <c r="A213" t="s">
        <v>160</v>
      </c>
      <c r="B213" s="1">
        <v>0</v>
      </c>
      <c r="D213" s="1">
        <v>0</v>
      </c>
      <c r="F213" s="67">
        <v>0</v>
      </c>
      <c r="G213" s="3"/>
      <c r="H213" s="85">
        <v>2</v>
      </c>
      <c r="I213" s="79"/>
      <c r="J213" s="85">
        <v>3</v>
      </c>
      <c r="L213" s="66">
        <v>3.75</v>
      </c>
    </row>
    <row r="214" spans="1:12" ht="12.75">
      <c r="A214" t="s">
        <v>87</v>
      </c>
      <c r="B214" s="12">
        <v>3</v>
      </c>
      <c r="D214" s="12">
        <v>96</v>
      </c>
      <c r="F214" s="71">
        <v>48.75</v>
      </c>
      <c r="G214" s="14"/>
      <c r="H214" s="90">
        <v>0</v>
      </c>
      <c r="I214" s="79"/>
      <c r="J214" s="90">
        <v>0</v>
      </c>
      <c r="L214" s="100">
        <v>0</v>
      </c>
    </row>
    <row r="215" spans="1:12" ht="12.75">
      <c r="A215" t="s">
        <v>197</v>
      </c>
      <c r="B215" s="12">
        <v>0</v>
      </c>
      <c r="D215" s="12">
        <v>0</v>
      </c>
      <c r="F215" s="71">
        <v>0</v>
      </c>
      <c r="G215" s="14"/>
      <c r="H215" s="90">
        <v>0</v>
      </c>
      <c r="I215" s="79"/>
      <c r="J215" s="90">
        <v>4</v>
      </c>
      <c r="L215" s="100">
        <v>2</v>
      </c>
    </row>
    <row r="216" spans="1:12" ht="12.75">
      <c r="A216" s="27" t="s">
        <v>67</v>
      </c>
      <c r="B216" s="29">
        <v>0</v>
      </c>
      <c r="C216" s="27"/>
      <c r="D216" s="29">
        <v>0</v>
      </c>
      <c r="E216" s="27"/>
      <c r="F216" s="74">
        <v>0</v>
      </c>
      <c r="G216" s="45"/>
      <c r="H216" s="94">
        <f>+H217+H218+H219+H220</f>
        <v>21</v>
      </c>
      <c r="I216" s="75"/>
      <c r="J216" s="94">
        <f>+J217+J218+J219+J220</f>
        <v>52</v>
      </c>
      <c r="K216" s="52"/>
      <c r="L216" s="74">
        <f>+L217+L218+L219+L220</f>
        <v>55</v>
      </c>
    </row>
    <row r="217" spans="1:251" ht="12.75">
      <c r="A217" t="s">
        <v>68</v>
      </c>
      <c r="B217" s="36">
        <v>0</v>
      </c>
      <c r="C217" s="24"/>
      <c r="D217" s="36">
        <v>0</v>
      </c>
      <c r="E217" s="24"/>
      <c r="F217" s="19">
        <v>0</v>
      </c>
      <c r="G217" s="38"/>
      <c r="H217" s="1">
        <v>12</v>
      </c>
      <c r="I217" s="92"/>
      <c r="J217" s="1">
        <v>27</v>
      </c>
      <c r="K217" s="55"/>
      <c r="L217" s="2">
        <v>29.25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</row>
    <row r="218" spans="1:251" ht="12.75">
      <c r="A218" t="s">
        <v>69</v>
      </c>
      <c r="B218" s="23">
        <v>0</v>
      </c>
      <c r="C218" s="24"/>
      <c r="D218" s="23">
        <v>0</v>
      </c>
      <c r="E218" s="24"/>
      <c r="F218" s="21">
        <v>0</v>
      </c>
      <c r="G218" s="28"/>
      <c r="H218" s="12">
        <v>3</v>
      </c>
      <c r="I218" s="92"/>
      <c r="J218" s="12">
        <v>23</v>
      </c>
      <c r="K218" s="55"/>
      <c r="L218" s="17">
        <v>18.25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</row>
    <row r="219" spans="1:251" ht="12.75">
      <c r="A219" t="s">
        <v>70</v>
      </c>
      <c r="B219" s="23">
        <v>0</v>
      </c>
      <c r="C219" s="24"/>
      <c r="D219" s="23">
        <v>0</v>
      </c>
      <c r="E219" s="24"/>
      <c r="F219" s="21">
        <v>0</v>
      </c>
      <c r="G219" s="24"/>
      <c r="H219" s="95">
        <v>2</v>
      </c>
      <c r="I219" s="95"/>
      <c r="J219" s="95">
        <v>1</v>
      </c>
      <c r="K219" s="55"/>
      <c r="L219" s="101">
        <v>2.75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</row>
    <row r="220" spans="1:251" ht="12.75">
      <c r="A220" t="s">
        <v>198</v>
      </c>
      <c r="B220" s="23">
        <v>0</v>
      </c>
      <c r="C220" s="24"/>
      <c r="D220" s="23">
        <v>0</v>
      </c>
      <c r="E220" s="24"/>
      <c r="F220" s="21">
        <v>0</v>
      </c>
      <c r="G220" s="24"/>
      <c r="H220" s="95">
        <v>4</v>
      </c>
      <c r="I220" s="95"/>
      <c r="J220" s="95">
        <v>1</v>
      </c>
      <c r="K220" s="55"/>
      <c r="L220" s="101">
        <v>4.75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</row>
    <row r="221" spans="1:12" ht="12.75">
      <c r="A221" s="27" t="s">
        <v>71</v>
      </c>
      <c r="B221" s="29">
        <v>0</v>
      </c>
      <c r="C221" s="27"/>
      <c r="D221" s="29">
        <v>0</v>
      </c>
      <c r="E221" s="27"/>
      <c r="F221" s="22">
        <v>0</v>
      </c>
      <c r="G221" s="45"/>
      <c r="H221" s="15">
        <f>+H222+H223+H224+H225</f>
        <v>39</v>
      </c>
      <c r="I221" s="88"/>
      <c r="J221" s="15">
        <f>+J222+J223+J224+J225</f>
        <v>52</v>
      </c>
      <c r="K221" s="52"/>
      <c r="L221" s="22">
        <f>+L222+L223+L224+L225</f>
        <v>71</v>
      </c>
    </row>
    <row r="222" spans="1:251" ht="12.75">
      <c r="A222" t="s">
        <v>72</v>
      </c>
      <c r="B222" s="36">
        <v>0</v>
      </c>
      <c r="C222" s="24"/>
      <c r="D222" s="36">
        <v>0</v>
      </c>
      <c r="E222" s="24"/>
      <c r="F222" s="67">
        <v>0</v>
      </c>
      <c r="G222" s="38"/>
      <c r="H222" s="85">
        <v>17</v>
      </c>
      <c r="I222" s="91"/>
      <c r="J222" s="85">
        <v>14</v>
      </c>
      <c r="K222" s="55"/>
      <c r="L222" s="66">
        <v>26.25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</row>
    <row r="223" spans="1:251" ht="12.75">
      <c r="A223" t="s">
        <v>73</v>
      </c>
      <c r="B223" s="23">
        <v>0</v>
      </c>
      <c r="C223" s="24"/>
      <c r="D223" s="23">
        <v>0</v>
      </c>
      <c r="E223" s="24"/>
      <c r="F223" s="71">
        <v>0</v>
      </c>
      <c r="G223" s="28"/>
      <c r="H223" s="90">
        <v>22</v>
      </c>
      <c r="I223" s="91"/>
      <c r="J223" s="90">
        <v>35</v>
      </c>
      <c r="K223" s="55"/>
      <c r="L223" s="100">
        <v>42.75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</row>
    <row r="224" spans="1:251" ht="12.75">
      <c r="A224" t="s">
        <v>199</v>
      </c>
      <c r="B224" s="23">
        <v>0</v>
      </c>
      <c r="C224" s="24"/>
      <c r="D224" s="23">
        <v>0</v>
      </c>
      <c r="E224" s="24"/>
      <c r="F224" s="71">
        <v>0</v>
      </c>
      <c r="G224" s="28"/>
      <c r="H224" s="90">
        <v>0</v>
      </c>
      <c r="I224" s="91"/>
      <c r="J224" s="90">
        <v>2</v>
      </c>
      <c r="K224" s="55"/>
      <c r="L224" s="100">
        <v>1.25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</row>
    <row r="225" spans="1:251" ht="12.75">
      <c r="A225" t="s">
        <v>200</v>
      </c>
      <c r="B225" s="23">
        <v>0</v>
      </c>
      <c r="C225" s="24"/>
      <c r="D225" s="23">
        <v>0</v>
      </c>
      <c r="E225" s="24"/>
      <c r="F225" s="71">
        <v>0</v>
      </c>
      <c r="G225" s="28"/>
      <c r="H225" s="90">
        <v>0</v>
      </c>
      <c r="I225" s="91"/>
      <c r="J225" s="90">
        <v>1</v>
      </c>
      <c r="K225" s="55"/>
      <c r="L225" s="100">
        <v>0.75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</row>
    <row r="226" spans="2:251" ht="12.75">
      <c r="B226" s="15"/>
      <c r="C226" s="5"/>
      <c r="D226" s="15"/>
      <c r="E226" s="5"/>
      <c r="F226" s="74"/>
      <c r="G226" s="16"/>
      <c r="H226" s="94"/>
      <c r="I226" s="96"/>
      <c r="J226" s="94"/>
      <c r="K226" s="56"/>
      <c r="L226" s="102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</row>
    <row r="227" spans="2:12" ht="12.75">
      <c r="B227" s="1"/>
      <c r="D227" s="1"/>
      <c r="F227" s="67"/>
      <c r="G227" s="3"/>
      <c r="H227" s="85"/>
      <c r="I227" s="79"/>
      <c r="J227" s="85"/>
      <c r="L227" s="67"/>
    </row>
    <row r="228" spans="1:12" ht="12.75">
      <c r="A228" s="5" t="s">
        <v>0</v>
      </c>
      <c r="B228" s="9">
        <f>+SUM(B230:B231)</f>
        <v>33</v>
      </c>
      <c r="C228" s="9"/>
      <c r="D228" s="9">
        <f>+SUM(D230:D231)</f>
        <v>113</v>
      </c>
      <c r="E228" s="9"/>
      <c r="F228" s="70">
        <f>+SUM(F230:F231)</f>
        <v>72.25</v>
      </c>
      <c r="G228" s="10"/>
      <c r="H228" s="83">
        <f>+SUM(H230:H231)</f>
        <v>32</v>
      </c>
      <c r="I228" s="83"/>
      <c r="J228" s="83">
        <f>+SUM(J230:J231)</f>
        <v>434</v>
      </c>
      <c r="K228" s="49"/>
      <c r="L228" s="70">
        <f>+SUM(L230:L231)</f>
        <v>278.25</v>
      </c>
    </row>
    <row r="229" spans="2:17" ht="12.75">
      <c r="B229" s="1"/>
      <c r="D229" s="1"/>
      <c r="F229" s="2"/>
      <c r="J229" s="1"/>
      <c r="L229" s="2"/>
      <c r="M229" s="5"/>
      <c r="N229" s="5"/>
      <c r="O229" s="5"/>
      <c r="P229" s="5"/>
      <c r="Q229" s="5"/>
    </row>
    <row r="230" spans="1:17" ht="12.75">
      <c r="A230" t="s">
        <v>122</v>
      </c>
      <c r="B230" s="1">
        <v>1</v>
      </c>
      <c r="D230" s="1">
        <v>0</v>
      </c>
      <c r="F230" s="2">
        <v>1</v>
      </c>
      <c r="G230" s="2"/>
      <c r="H230" s="1">
        <v>0</v>
      </c>
      <c r="J230" s="1">
        <v>0</v>
      </c>
      <c r="L230" s="2">
        <v>0</v>
      </c>
      <c r="M230" s="5"/>
      <c r="N230" s="5"/>
      <c r="O230" s="5"/>
      <c r="P230" s="5"/>
      <c r="Q230" s="5"/>
    </row>
    <row r="231" spans="1:12" ht="12.75">
      <c r="A231" t="s">
        <v>1</v>
      </c>
      <c r="B231" s="1">
        <v>32</v>
      </c>
      <c r="D231" s="1">
        <v>113</v>
      </c>
      <c r="F231" s="2">
        <v>71.25</v>
      </c>
      <c r="G231" s="2"/>
      <c r="H231" s="1">
        <v>32</v>
      </c>
      <c r="J231" s="1">
        <v>434</v>
      </c>
      <c r="L231" s="2">
        <v>278.25</v>
      </c>
    </row>
    <row r="232" spans="2:12" ht="12.75">
      <c r="B232" s="1"/>
      <c r="D232" s="1"/>
      <c r="F232" s="19"/>
      <c r="G232" s="3"/>
      <c r="H232" s="1"/>
      <c r="J232" s="1"/>
      <c r="L232" s="19"/>
    </row>
    <row r="234" spans="1:21" ht="12.75">
      <c r="A234" s="5" t="s">
        <v>74</v>
      </c>
      <c r="B234" s="6">
        <f>+B117+B193+B173+B130+B90+B12+B9+B228</f>
        <v>14240</v>
      </c>
      <c r="C234" s="5"/>
      <c r="D234" s="6">
        <f>+D117+D193+D173+D130+D90+D12+D9+D228</f>
        <v>2792</v>
      </c>
      <c r="E234" s="5"/>
      <c r="F234" s="20">
        <f>+F117+F193+F173+F130+F90+F12+F9+F228</f>
        <v>15669.25</v>
      </c>
      <c r="G234" s="5"/>
      <c r="H234" s="6">
        <f>+H117+H193+H173+H130+H90+H12+H9+H228</f>
        <v>1280</v>
      </c>
      <c r="I234" s="5"/>
      <c r="J234" s="6">
        <f>+J117+J193+J173+J130+J90+J12+J9+J228</f>
        <v>3207</v>
      </c>
      <c r="K234" s="56"/>
      <c r="L234" s="20">
        <f>+L117+L193+L173+L130+L90+L12+L9+L228</f>
        <v>3185.75</v>
      </c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>
      <c r="A235" s="5"/>
      <c r="B235" s="6"/>
      <c r="C235" s="5"/>
      <c r="D235" s="6"/>
      <c r="E235" s="5"/>
      <c r="F235" s="20"/>
      <c r="G235" s="5"/>
      <c r="H235" s="6"/>
      <c r="I235" s="5"/>
      <c r="J235" s="6"/>
      <c r="K235" s="56"/>
      <c r="L235" s="20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>
      <c r="A236" s="5"/>
      <c r="B236" s="6"/>
      <c r="C236" s="5"/>
      <c r="D236" s="6"/>
      <c r="E236" s="5"/>
      <c r="F236" s="20"/>
      <c r="G236" s="5"/>
      <c r="H236" s="6"/>
      <c r="I236" s="5"/>
      <c r="J236" s="6"/>
      <c r="K236" s="56"/>
      <c r="L236" s="20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>
      <c r="A237" s="5"/>
      <c r="B237" s="6"/>
      <c r="C237" s="5"/>
      <c r="D237" s="6"/>
      <c r="E237" s="5"/>
      <c r="F237" s="6" t="s">
        <v>77</v>
      </c>
      <c r="G237" s="5"/>
      <c r="H237" s="6" t="s">
        <v>77</v>
      </c>
      <c r="I237" s="5"/>
      <c r="J237" s="6"/>
      <c r="K237" s="56"/>
      <c r="L237" s="20"/>
      <c r="M237" s="4"/>
      <c r="N237" s="4"/>
      <c r="O237" s="4"/>
      <c r="P237" s="4"/>
      <c r="Q237" s="4"/>
      <c r="R237" s="4"/>
      <c r="S237" s="4"/>
      <c r="T237" s="4"/>
      <c r="U237" s="4"/>
    </row>
    <row r="238" spans="1:12" ht="12.75">
      <c r="A238" t="s">
        <v>94</v>
      </c>
      <c r="B238" s="1"/>
      <c r="D238" s="1"/>
      <c r="F238" s="6" t="s">
        <v>77</v>
      </c>
      <c r="G238" s="3"/>
      <c r="H238" s="85" t="s">
        <v>77</v>
      </c>
      <c r="I238" s="79"/>
      <c r="J238" s="79"/>
      <c r="L238" s="103"/>
    </row>
    <row r="239" spans="2:12" ht="12.75">
      <c r="B239" s="1"/>
      <c r="F239" s="6" t="s">
        <v>77</v>
      </c>
      <c r="G239" s="3"/>
      <c r="H239" s="85" t="s">
        <v>77</v>
      </c>
      <c r="I239" s="79"/>
      <c r="J239" s="79"/>
      <c r="L239" s="103"/>
    </row>
    <row r="240" spans="2:12" ht="12.75">
      <c r="B240" s="1"/>
      <c r="F240" s="6" t="s">
        <v>77</v>
      </c>
      <c r="G240" s="3"/>
      <c r="H240" s="85" t="s">
        <v>77</v>
      </c>
      <c r="I240" s="79"/>
      <c r="J240" s="79"/>
      <c r="L240" s="103"/>
    </row>
    <row r="241" spans="2:12" ht="12.75">
      <c r="B241" s="1"/>
      <c r="F241" s="66" t="s">
        <v>77</v>
      </c>
      <c r="G241" s="3"/>
      <c r="H241" s="85"/>
      <c r="I241" s="79"/>
      <c r="J241" s="79"/>
      <c r="L241" s="103"/>
    </row>
    <row r="242" spans="4:10" ht="12.75">
      <c r="D242" s="1"/>
      <c r="F242" s="77" t="s">
        <v>77</v>
      </c>
      <c r="H242" s="79"/>
      <c r="I242" s="79"/>
      <c r="J242" s="79"/>
    </row>
    <row r="243" spans="2:12" ht="12.75">
      <c r="B243" s="1"/>
      <c r="D243" s="1"/>
      <c r="F243" s="66" t="s">
        <v>167</v>
      </c>
      <c r="G243" s="3"/>
      <c r="H243" s="85"/>
      <c r="I243" s="79"/>
      <c r="J243" s="79"/>
      <c r="L243" s="103"/>
    </row>
    <row r="244" spans="2:12" ht="12.75">
      <c r="B244" s="1"/>
      <c r="D244" s="1"/>
      <c r="F244" s="66"/>
      <c r="G244" s="3"/>
      <c r="H244" s="85"/>
      <c r="I244" s="79"/>
      <c r="J244" s="85"/>
      <c r="L244" s="103"/>
    </row>
    <row r="245" spans="2:12" ht="12.75">
      <c r="B245" s="1"/>
      <c r="D245" s="1"/>
      <c r="F245" s="66"/>
      <c r="G245" s="3"/>
      <c r="H245" s="85"/>
      <c r="I245" s="79"/>
      <c r="J245" s="79"/>
      <c r="L245" s="103"/>
    </row>
    <row r="246" spans="2:12" ht="12.75">
      <c r="B246" s="1"/>
      <c r="D246" s="1"/>
      <c r="F246" s="66"/>
      <c r="G246" s="3"/>
      <c r="H246" s="85"/>
      <c r="I246" s="79"/>
      <c r="J246" s="85"/>
      <c r="L246" s="103"/>
    </row>
    <row r="247" spans="4:12" ht="12.75">
      <c r="D247" s="1"/>
      <c r="F247" s="66"/>
      <c r="G247" s="3"/>
      <c r="H247" s="85"/>
      <c r="I247" s="79"/>
      <c r="J247" s="79"/>
      <c r="L247" s="103"/>
    </row>
    <row r="248" spans="4:12" ht="12.75">
      <c r="D248" s="1"/>
      <c r="F248" s="66"/>
      <c r="G248" s="3"/>
      <c r="H248" s="85"/>
      <c r="I248" s="79"/>
      <c r="J248" s="79"/>
      <c r="L248" s="103"/>
    </row>
    <row r="249" spans="4:12" ht="12.75">
      <c r="D249" s="1"/>
      <c r="F249" s="66"/>
      <c r="G249" s="3"/>
      <c r="H249" s="85"/>
      <c r="I249" s="79"/>
      <c r="J249" s="79"/>
      <c r="L249" s="103"/>
    </row>
    <row r="250" spans="4:12" ht="12.75">
      <c r="D250" s="1"/>
      <c r="F250" s="66"/>
      <c r="G250" s="3"/>
      <c r="H250" s="79"/>
      <c r="I250" s="79"/>
      <c r="J250" s="79"/>
      <c r="L250" s="103"/>
    </row>
    <row r="251" spans="4:12" ht="12.75">
      <c r="D251" s="1"/>
      <c r="F251" s="66"/>
      <c r="G251" s="3"/>
      <c r="H251" s="79"/>
      <c r="I251" s="79"/>
      <c r="J251" s="79"/>
      <c r="L251" s="103"/>
    </row>
    <row r="252" spans="4:12" ht="12.75">
      <c r="D252" s="1"/>
      <c r="F252" s="66"/>
      <c r="G252" s="3"/>
      <c r="H252" s="79"/>
      <c r="I252" s="79"/>
      <c r="J252" s="79"/>
      <c r="L252" s="103"/>
    </row>
    <row r="253" spans="4:12" ht="12.75">
      <c r="D253" s="1"/>
      <c r="F253" s="66"/>
      <c r="G253" s="3"/>
      <c r="H253" s="79"/>
      <c r="I253" s="79"/>
      <c r="J253" s="62" t="s">
        <v>77</v>
      </c>
      <c r="L253" s="103"/>
    </row>
    <row r="254" spans="4:12" ht="12.75">
      <c r="D254" s="1"/>
      <c r="F254" s="66"/>
      <c r="G254" s="3"/>
      <c r="L254" s="103"/>
    </row>
    <row r="255" spans="4:12" ht="12.75">
      <c r="D255" s="1"/>
      <c r="F255" s="66"/>
      <c r="G255" s="3"/>
      <c r="L255" s="103"/>
    </row>
    <row r="256" spans="4:12" ht="12.75">
      <c r="D256" s="1"/>
      <c r="F256" s="66"/>
      <c r="G256" s="3"/>
      <c r="L256" s="103"/>
    </row>
    <row r="257" spans="4:12" ht="12.75">
      <c r="D257" s="1"/>
      <c r="F257" s="66"/>
      <c r="G257" s="3"/>
      <c r="L257" s="103"/>
    </row>
    <row r="258" spans="4:12" ht="12.75">
      <c r="D258" s="1"/>
      <c r="F258" s="66"/>
      <c r="G258" s="3"/>
      <c r="L258" s="103"/>
    </row>
    <row r="259" spans="4:7" ht="12.75">
      <c r="D259" s="1"/>
      <c r="F259" s="66"/>
      <c r="G259" s="3"/>
    </row>
    <row r="260" spans="4:7" ht="12.75">
      <c r="D260" s="1"/>
      <c r="F260" s="66"/>
      <c r="G260" s="3"/>
    </row>
    <row r="261" ht="12.75">
      <c r="F261" s="66"/>
    </row>
    <row r="262" ht="12.75">
      <c r="F262" s="66"/>
    </row>
    <row r="263" ht="12.75">
      <c r="F263" s="78"/>
    </row>
    <row r="264" ht="12.75">
      <c r="F264" s="78"/>
    </row>
    <row r="265" ht="12.75">
      <c r="F265" s="78"/>
    </row>
    <row r="266" ht="12.75">
      <c r="F266" s="78"/>
    </row>
    <row r="267" ht="12.75">
      <c r="F267" s="78"/>
    </row>
    <row r="268" ht="12.75">
      <c r="F268" s="78"/>
    </row>
    <row r="269" ht="12.75">
      <c r="F269" s="78"/>
    </row>
    <row r="270" ht="12.75">
      <c r="F270" s="78"/>
    </row>
    <row r="271" ht="12.75">
      <c r="F271" s="78"/>
    </row>
    <row r="272" ht="12.75">
      <c r="F272" s="78"/>
    </row>
    <row r="273" ht="12.75">
      <c r="F273" s="78"/>
    </row>
    <row r="274" ht="12.75">
      <c r="F274" s="78"/>
    </row>
    <row r="275" ht="12.75">
      <c r="F275" s="78"/>
    </row>
    <row r="276" ht="12.75">
      <c r="F276" s="78"/>
    </row>
    <row r="277" ht="12.75">
      <c r="F277" s="78"/>
    </row>
    <row r="278" ht="12.75">
      <c r="F278" s="78"/>
    </row>
    <row r="279" ht="12.75">
      <c r="F279" s="78"/>
    </row>
    <row r="280" ht="12.75">
      <c r="F280" s="78"/>
    </row>
    <row r="281" ht="12.75">
      <c r="F281" s="78"/>
    </row>
    <row r="282" ht="12.75">
      <c r="F282" s="78"/>
    </row>
    <row r="283" ht="12.75">
      <c r="F283" s="78"/>
    </row>
    <row r="284" ht="12.75">
      <c r="F284" s="78"/>
    </row>
    <row r="285" ht="12.75">
      <c r="F285" s="78"/>
    </row>
    <row r="286" ht="12.75">
      <c r="F286" s="78"/>
    </row>
    <row r="287" ht="12.75">
      <c r="F287" s="78"/>
    </row>
    <row r="288" ht="12.75">
      <c r="F288" s="78"/>
    </row>
    <row r="289" ht="12.75">
      <c r="F289" s="78"/>
    </row>
    <row r="290" ht="12.75">
      <c r="F290" s="78"/>
    </row>
    <row r="291" ht="12.75">
      <c r="F291" s="78"/>
    </row>
    <row r="292" ht="12.75">
      <c r="F292" s="78"/>
    </row>
    <row r="293" ht="12.75">
      <c r="F293" s="78"/>
    </row>
    <row r="294" ht="12.75">
      <c r="F294" s="78"/>
    </row>
    <row r="295" ht="12.75">
      <c r="F295" s="78"/>
    </row>
    <row r="296" ht="12.75">
      <c r="F296" s="78"/>
    </row>
    <row r="297" ht="12.75">
      <c r="F297" s="78"/>
    </row>
    <row r="298" ht="12.75">
      <c r="F298" s="78"/>
    </row>
    <row r="299" ht="12.75">
      <c r="F299" s="78"/>
    </row>
    <row r="300" ht="12.75">
      <c r="F300" s="78"/>
    </row>
    <row r="301" ht="12.75">
      <c r="F301" s="78"/>
    </row>
    <row r="302" ht="12.75">
      <c r="F302" s="78"/>
    </row>
    <row r="303" ht="12.75">
      <c r="F303" s="78"/>
    </row>
    <row r="304" ht="12.75">
      <c r="F304" s="78"/>
    </row>
    <row r="305" ht="12.75">
      <c r="F305" s="78"/>
    </row>
    <row r="306" ht="12.75">
      <c r="F306" s="78"/>
    </row>
    <row r="307" ht="12.75">
      <c r="F307" s="78"/>
    </row>
    <row r="308" ht="12.75">
      <c r="F308" s="78"/>
    </row>
    <row r="309" ht="12.75">
      <c r="F309" s="78"/>
    </row>
    <row r="310" ht="12.75">
      <c r="F310" s="78"/>
    </row>
    <row r="311" ht="12.75">
      <c r="F311" s="78"/>
    </row>
    <row r="312" ht="12.75">
      <c r="F312" s="78"/>
    </row>
    <row r="313" ht="12.75">
      <c r="F313" s="78"/>
    </row>
    <row r="314" ht="12.75">
      <c r="F314" s="78"/>
    </row>
    <row r="315" ht="12.75">
      <c r="F315" s="78"/>
    </row>
    <row r="316" ht="12.75">
      <c r="F316" s="78"/>
    </row>
    <row r="317" ht="12.75">
      <c r="F317" s="78"/>
    </row>
    <row r="318" ht="12.75">
      <c r="F318" s="78"/>
    </row>
    <row r="319" ht="12.75">
      <c r="F319" s="78"/>
    </row>
    <row r="320" ht="12.75">
      <c r="F320" s="78"/>
    </row>
    <row r="321" ht="12.75">
      <c r="F321" s="78"/>
    </row>
    <row r="322" ht="12.75">
      <c r="F322" s="78"/>
    </row>
    <row r="323" ht="12.75">
      <c r="F323" s="78"/>
    </row>
    <row r="324" ht="12.75">
      <c r="F324" s="78"/>
    </row>
    <row r="325" ht="12.75">
      <c r="F325" s="78"/>
    </row>
    <row r="326" ht="12.75">
      <c r="F326" s="78"/>
    </row>
    <row r="327" ht="12.75">
      <c r="F327" s="78"/>
    </row>
    <row r="328" ht="12.75">
      <c r="F328" s="78"/>
    </row>
    <row r="329" ht="12.75">
      <c r="F329" s="78"/>
    </row>
    <row r="330" ht="12.75">
      <c r="F330" s="78"/>
    </row>
    <row r="331" ht="12.75">
      <c r="F331" s="78"/>
    </row>
    <row r="332" ht="12.75">
      <c r="F332" s="78"/>
    </row>
    <row r="333" ht="12.75">
      <c r="F333" s="78"/>
    </row>
    <row r="334" ht="12.75">
      <c r="F334" s="78"/>
    </row>
    <row r="335" ht="12.75">
      <c r="F335" s="78"/>
    </row>
    <row r="336" ht="12.75">
      <c r="F336" s="78"/>
    </row>
    <row r="337" ht="12.75">
      <c r="F337" s="78"/>
    </row>
    <row r="338" ht="12.75">
      <c r="F338" s="78"/>
    </row>
    <row r="339" ht="12.75">
      <c r="F339" s="78"/>
    </row>
    <row r="340" ht="12.75">
      <c r="F340" s="78"/>
    </row>
    <row r="341" ht="12.75">
      <c r="F341" s="78"/>
    </row>
    <row r="342" ht="12.75">
      <c r="F342" s="78"/>
    </row>
    <row r="343" ht="12.75">
      <c r="F343" s="78"/>
    </row>
    <row r="344" ht="12.75">
      <c r="F344" s="78"/>
    </row>
    <row r="345" ht="12.75">
      <c r="F345" s="78"/>
    </row>
    <row r="346" ht="12.75">
      <c r="F346" s="78"/>
    </row>
    <row r="347" ht="12.75">
      <c r="F347" s="78"/>
    </row>
    <row r="348" ht="12.75">
      <c r="F348" s="78"/>
    </row>
    <row r="349" ht="12.75">
      <c r="F349" s="78"/>
    </row>
    <row r="350" ht="12.75">
      <c r="F350" s="78"/>
    </row>
    <row r="351" ht="12.75">
      <c r="F351" s="78"/>
    </row>
    <row r="352" ht="12.75">
      <c r="F352" s="78"/>
    </row>
    <row r="353" ht="12.75">
      <c r="F353" s="78"/>
    </row>
    <row r="354" ht="12.75">
      <c r="F354" s="78"/>
    </row>
    <row r="355" ht="12.75">
      <c r="F355" s="78"/>
    </row>
    <row r="356" ht="12.75">
      <c r="F356" s="78"/>
    </row>
    <row r="357" ht="12.75">
      <c r="F357" s="78"/>
    </row>
    <row r="358" ht="12.75">
      <c r="F358" s="78"/>
    </row>
    <row r="359" ht="12.75">
      <c r="F359" s="78"/>
    </row>
    <row r="360" ht="12.75">
      <c r="F360" s="78"/>
    </row>
    <row r="361" ht="12.75">
      <c r="F361" s="78"/>
    </row>
    <row r="362" ht="12.75">
      <c r="F362" s="78"/>
    </row>
    <row r="363" ht="12.75">
      <c r="F363" s="78"/>
    </row>
    <row r="364" ht="12.75">
      <c r="F364" s="78"/>
    </row>
    <row r="365" ht="12.75">
      <c r="F365" s="78"/>
    </row>
    <row r="366" ht="12.75">
      <c r="F366" s="78"/>
    </row>
    <row r="367" ht="12.75">
      <c r="F367" s="78"/>
    </row>
    <row r="368" ht="12.75">
      <c r="F368" s="78"/>
    </row>
    <row r="369" ht="12.75">
      <c r="F369" s="78"/>
    </row>
    <row r="370" ht="12.75">
      <c r="F370" s="78"/>
    </row>
    <row r="371" ht="12.75">
      <c r="F371" s="78"/>
    </row>
    <row r="372" ht="12.75">
      <c r="F372" s="78"/>
    </row>
    <row r="373" ht="12.75">
      <c r="F373" s="78"/>
    </row>
    <row r="374" ht="12.75">
      <c r="F374" s="78"/>
    </row>
    <row r="375" ht="12.75">
      <c r="F375" s="78"/>
    </row>
    <row r="376" ht="12.75">
      <c r="F376" s="78"/>
    </row>
    <row r="377" ht="12.75">
      <c r="F377" s="78"/>
    </row>
    <row r="378" ht="12.75">
      <c r="F378" s="78"/>
    </row>
    <row r="379" ht="12.75">
      <c r="F379" s="78"/>
    </row>
    <row r="380" ht="12.75">
      <c r="F380" s="78"/>
    </row>
    <row r="381" ht="12.75">
      <c r="F381" s="78"/>
    </row>
    <row r="382" ht="12.75">
      <c r="F382" s="78"/>
    </row>
    <row r="383" ht="12.75">
      <c r="F383" s="78"/>
    </row>
    <row r="384" ht="12.75">
      <c r="F384" s="78"/>
    </row>
    <row r="385" ht="12.75">
      <c r="F385" s="78"/>
    </row>
    <row r="386" ht="12.75">
      <c r="F386" s="78"/>
    </row>
    <row r="387" ht="12.75">
      <c r="F387" s="78"/>
    </row>
    <row r="388" ht="12.75">
      <c r="F388" s="78"/>
    </row>
    <row r="389" ht="12.75">
      <c r="F389" s="78"/>
    </row>
    <row r="390" ht="12.75">
      <c r="F390" s="78"/>
    </row>
    <row r="391" ht="12.75">
      <c r="F391" s="78"/>
    </row>
    <row r="392" ht="12.75">
      <c r="F392" s="78"/>
    </row>
    <row r="393" ht="12.75">
      <c r="F393" s="78"/>
    </row>
    <row r="394" ht="12.75">
      <c r="F394" s="78"/>
    </row>
    <row r="395" ht="12.75">
      <c r="F395" s="78"/>
    </row>
    <row r="396" ht="12.75">
      <c r="F396" s="78"/>
    </row>
    <row r="397" ht="12.75">
      <c r="F397" s="78"/>
    </row>
    <row r="398" ht="12.75">
      <c r="F398" s="78"/>
    </row>
    <row r="399" ht="12.75">
      <c r="F399" s="78"/>
    </row>
    <row r="400" ht="12.75">
      <c r="F400" s="78"/>
    </row>
    <row r="401" ht="12.75">
      <c r="F401" s="78"/>
    </row>
    <row r="402" ht="12.75">
      <c r="F402" s="78"/>
    </row>
    <row r="403" ht="12.75">
      <c r="F403" s="78"/>
    </row>
    <row r="404" ht="12.75">
      <c r="F404" s="78"/>
    </row>
    <row r="405" ht="12.75">
      <c r="F405" s="78"/>
    </row>
    <row r="406" ht="12.75">
      <c r="F406" s="78"/>
    </row>
    <row r="407" ht="12.75">
      <c r="F407" s="78"/>
    </row>
    <row r="408" ht="12.75">
      <c r="F408" s="78"/>
    </row>
    <row r="409" ht="12.75">
      <c r="F409" s="78"/>
    </row>
    <row r="410" ht="12.75">
      <c r="F410" s="78"/>
    </row>
    <row r="411" ht="12.75">
      <c r="F411" s="78"/>
    </row>
    <row r="412" ht="12.75">
      <c r="F412" s="78"/>
    </row>
    <row r="413" ht="12.75">
      <c r="F413" s="78"/>
    </row>
    <row r="414" ht="12.75">
      <c r="F414" s="78"/>
    </row>
    <row r="415" ht="12.75">
      <c r="F415" s="78"/>
    </row>
    <row r="416" ht="12.75">
      <c r="F416" s="78"/>
    </row>
    <row r="417" ht="12.75">
      <c r="F417" s="78"/>
    </row>
    <row r="418" ht="12.75">
      <c r="F418" s="78"/>
    </row>
    <row r="419" ht="12.75">
      <c r="F419" s="78"/>
    </row>
    <row r="420" ht="12.75">
      <c r="F420" s="78"/>
    </row>
    <row r="421" ht="12.75">
      <c r="F421" s="78"/>
    </row>
    <row r="422" ht="12.75">
      <c r="F422" s="78"/>
    </row>
    <row r="423" ht="12.75">
      <c r="F423" s="78"/>
    </row>
    <row r="424" ht="12.75">
      <c r="F424" s="78"/>
    </row>
    <row r="425" ht="12.75">
      <c r="F425" s="78"/>
    </row>
    <row r="426" ht="12.75">
      <c r="F426" s="78"/>
    </row>
    <row r="427" ht="12.75">
      <c r="F427" s="78"/>
    </row>
    <row r="428" ht="12.75">
      <c r="F428" s="78"/>
    </row>
    <row r="429" ht="12.75">
      <c r="F429" s="78"/>
    </row>
    <row r="430" ht="12.75">
      <c r="F430" s="78"/>
    </row>
    <row r="431" ht="12.75">
      <c r="F431" s="78"/>
    </row>
    <row r="432" ht="12.75">
      <c r="F432" s="78"/>
    </row>
    <row r="433" ht="12.75">
      <c r="F433" s="78"/>
    </row>
    <row r="434" ht="12.75">
      <c r="F434" s="78"/>
    </row>
    <row r="435" ht="12.75">
      <c r="F435" s="78"/>
    </row>
    <row r="436" ht="12.75">
      <c r="F436" s="78"/>
    </row>
    <row r="437" ht="12.75">
      <c r="F437" s="78"/>
    </row>
    <row r="438" ht="12.75">
      <c r="F438" s="78"/>
    </row>
    <row r="439" ht="12.75">
      <c r="F439" s="78"/>
    </row>
    <row r="440" ht="12.75">
      <c r="F440" s="78"/>
    </row>
    <row r="441" ht="12.75">
      <c r="F441" s="78"/>
    </row>
    <row r="442" ht="12.75">
      <c r="F442" s="78"/>
    </row>
    <row r="443" ht="12.75">
      <c r="F443" s="78"/>
    </row>
    <row r="444" ht="12.75">
      <c r="F444" s="78"/>
    </row>
    <row r="445" ht="12.75">
      <c r="F445" s="78"/>
    </row>
    <row r="446" ht="12.75">
      <c r="F446" s="78"/>
    </row>
    <row r="447" ht="12.75">
      <c r="F447" s="78"/>
    </row>
    <row r="448" ht="12.75">
      <c r="F448" s="78"/>
    </row>
    <row r="449" ht="12.75">
      <c r="F449" s="78"/>
    </row>
    <row r="450" ht="12.75">
      <c r="F450" s="78"/>
    </row>
    <row r="451" ht="12.75">
      <c r="F451" s="78"/>
    </row>
    <row r="452" ht="12.75">
      <c r="F452" s="78"/>
    </row>
    <row r="453" ht="12.75">
      <c r="F453" s="78"/>
    </row>
    <row r="454" ht="12.75">
      <c r="F454" s="78"/>
    </row>
    <row r="455" ht="12.75">
      <c r="F455" s="78"/>
    </row>
    <row r="456" ht="12.75">
      <c r="F456" s="78"/>
    </row>
    <row r="457" ht="12.75">
      <c r="F457" s="78"/>
    </row>
    <row r="458" ht="12.75">
      <c r="F458" s="78"/>
    </row>
    <row r="459" ht="12.75">
      <c r="F459" s="78"/>
    </row>
    <row r="460" ht="12.75">
      <c r="F460" s="78"/>
    </row>
    <row r="461" ht="12.75">
      <c r="F461" s="78"/>
    </row>
    <row r="462" ht="12.75">
      <c r="F462" s="78"/>
    </row>
    <row r="463" ht="12.75">
      <c r="F463" s="78"/>
    </row>
    <row r="464" ht="12.75">
      <c r="F464" s="78"/>
    </row>
    <row r="465" ht="12.75">
      <c r="F465" s="78"/>
    </row>
    <row r="466" ht="12.75">
      <c r="F466" s="78"/>
    </row>
    <row r="467" ht="12.75">
      <c r="F467" s="78"/>
    </row>
    <row r="468" ht="12.75">
      <c r="F468" s="78"/>
    </row>
    <row r="469" ht="12.75">
      <c r="F469" s="78"/>
    </row>
    <row r="470" ht="12.75">
      <c r="F470" s="78"/>
    </row>
    <row r="471" ht="12.75">
      <c r="F471" s="78"/>
    </row>
    <row r="472" ht="12.75">
      <c r="F472" s="78"/>
    </row>
    <row r="473" ht="12.75">
      <c r="F473" s="78"/>
    </row>
    <row r="474" ht="12.75">
      <c r="F474" s="78"/>
    </row>
    <row r="475" ht="12.75">
      <c r="F475" s="78"/>
    </row>
    <row r="476" ht="12.75">
      <c r="F476" s="78"/>
    </row>
    <row r="477" ht="12.75">
      <c r="F477" s="78"/>
    </row>
    <row r="478" ht="12.75">
      <c r="F478" s="78"/>
    </row>
    <row r="479" ht="12.75">
      <c r="F479" s="78"/>
    </row>
    <row r="480" ht="12.75">
      <c r="F480" s="78"/>
    </row>
    <row r="481" ht="12.75">
      <c r="F481" s="78"/>
    </row>
    <row r="482" ht="12.75">
      <c r="F482" s="78"/>
    </row>
    <row r="483" ht="12.75">
      <c r="F483" s="78"/>
    </row>
    <row r="484" ht="12.75">
      <c r="F484" s="78"/>
    </row>
    <row r="485" ht="12.75">
      <c r="F485" s="78"/>
    </row>
    <row r="486" ht="12.75">
      <c r="F486" s="78"/>
    </row>
    <row r="487" ht="12.75">
      <c r="F487" s="78"/>
    </row>
    <row r="488" ht="12.75">
      <c r="F488" s="78"/>
    </row>
    <row r="489" ht="12.75">
      <c r="F489" s="78"/>
    </row>
    <row r="490" ht="12.75">
      <c r="F490" s="78"/>
    </row>
    <row r="491" ht="12.75">
      <c r="F491" s="78"/>
    </row>
    <row r="492" ht="12.75">
      <c r="F492" s="78"/>
    </row>
    <row r="493" ht="12.75">
      <c r="F493" s="78"/>
    </row>
    <row r="494" ht="12.75">
      <c r="F494" s="78"/>
    </row>
    <row r="495" ht="12.75">
      <c r="F495" s="78"/>
    </row>
    <row r="496" ht="12.75">
      <c r="F496" s="78"/>
    </row>
    <row r="497" ht="12.75">
      <c r="F497" s="78"/>
    </row>
    <row r="498" ht="12.75">
      <c r="F498" s="78"/>
    </row>
    <row r="499" ht="12.75">
      <c r="F499" s="78"/>
    </row>
    <row r="500" ht="12.75">
      <c r="F500" s="78"/>
    </row>
    <row r="501" ht="12.75">
      <c r="F501" s="78"/>
    </row>
    <row r="502" ht="12.75">
      <c r="F502" s="78"/>
    </row>
    <row r="503" ht="12.75">
      <c r="F503" s="78"/>
    </row>
    <row r="504" ht="12.75">
      <c r="F504" s="78"/>
    </row>
    <row r="505" ht="12.75">
      <c r="F505" s="78"/>
    </row>
    <row r="506" ht="12.75">
      <c r="F506" s="78"/>
    </row>
    <row r="507" ht="12.75">
      <c r="F507" s="78"/>
    </row>
    <row r="508" ht="12.75">
      <c r="F508" s="78"/>
    </row>
    <row r="509" ht="12.75">
      <c r="F509" s="78"/>
    </row>
    <row r="510" ht="12.75">
      <c r="F510" s="78"/>
    </row>
    <row r="511" ht="12.75">
      <c r="F511" s="78"/>
    </row>
    <row r="512" ht="12.75">
      <c r="F512" s="78"/>
    </row>
    <row r="513" ht="12.75">
      <c r="F513" s="78"/>
    </row>
    <row r="514" ht="12.75">
      <c r="F514" s="78"/>
    </row>
    <row r="515" ht="12.75">
      <c r="F515" s="78"/>
    </row>
    <row r="516" ht="12.75">
      <c r="F516" s="78"/>
    </row>
    <row r="517" ht="12.75">
      <c r="F517" s="78"/>
    </row>
    <row r="518" ht="12.75">
      <c r="F518" s="78"/>
    </row>
    <row r="519" ht="12.75">
      <c r="F519" s="78"/>
    </row>
    <row r="520" ht="12.75">
      <c r="F520" s="78"/>
    </row>
    <row r="521" ht="12.75">
      <c r="F521" s="78"/>
    </row>
    <row r="522" ht="12.75">
      <c r="F522" s="78"/>
    </row>
    <row r="523" ht="12.75">
      <c r="F523" s="78"/>
    </row>
    <row r="524" ht="12.75">
      <c r="F524" s="78"/>
    </row>
    <row r="525" ht="12.75">
      <c r="F525" s="78"/>
    </row>
    <row r="526" ht="12.75">
      <c r="F526" s="78"/>
    </row>
    <row r="527" ht="12.75">
      <c r="F527" s="78"/>
    </row>
    <row r="528" ht="12.75">
      <c r="F528" s="78"/>
    </row>
    <row r="529" ht="12.75">
      <c r="F529" s="78"/>
    </row>
    <row r="530" ht="12.75">
      <c r="F530" s="78"/>
    </row>
    <row r="531" ht="12.75">
      <c r="F531" s="78"/>
    </row>
    <row r="532" ht="12.75">
      <c r="F532" s="78"/>
    </row>
    <row r="533" ht="12.75">
      <c r="F533" s="78"/>
    </row>
    <row r="534" ht="12.75">
      <c r="F534" s="78"/>
    </row>
    <row r="535" ht="12.75">
      <c r="F535" s="78"/>
    </row>
    <row r="536" ht="12.75">
      <c r="F536" s="78"/>
    </row>
    <row r="537" ht="12.75">
      <c r="F537" s="78"/>
    </row>
    <row r="538" ht="12.75">
      <c r="F538" s="78"/>
    </row>
    <row r="539" ht="12.75">
      <c r="F539" s="78"/>
    </row>
    <row r="540" ht="12.75">
      <c r="F540" s="78"/>
    </row>
    <row r="541" ht="12.75">
      <c r="F541" s="78"/>
    </row>
    <row r="542" ht="12.75">
      <c r="F542" s="78"/>
    </row>
    <row r="543" ht="12.75">
      <c r="F543" s="78"/>
    </row>
    <row r="544" ht="12.75">
      <c r="F544" s="78"/>
    </row>
    <row r="545" ht="12.75">
      <c r="F545" s="78"/>
    </row>
    <row r="546" ht="12.75">
      <c r="F546" s="78"/>
    </row>
    <row r="547" ht="12.75">
      <c r="F547" s="78"/>
    </row>
    <row r="548" ht="12.75">
      <c r="F548" s="78"/>
    </row>
    <row r="549" ht="12.75">
      <c r="F549" s="78"/>
    </row>
    <row r="550" ht="12.75">
      <c r="F550" s="78"/>
    </row>
    <row r="551" ht="12.75">
      <c r="F551" s="78"/>
    </row>
    <row r="552" ht="12.75">
      <c r="F552" s="78"/>
    </row>
    <row r="553" ht="12.75">
      <c r="F553" s="78"/>
    </row>
    <row r="554" ht="12.75">
      <c r="F554" s="78"/>
    </row>
    <row r="555" ht="12.75">
      <c r="F555" s="78"/>
    </row>
    <row r="556" ht="12.75">
      <c r="F556" s="78"/>
    </row>
    <row r="557" ht="12.75">
      <c r="F557" s="78"/>
    </row>
    <row r="558" ht="12.75">
      <c r="F558" s="78"/>
    </row>
    <row r="559" ht="12.75">
      <c r="F559" s="78"/>
    </row>
    <row r="560" ht="12.75">
      <c r="F560" s="78"/>
    </row>
    <row r="561" ht="12.75">
      <c r="F561" s="78"/>
    </row>
    <row r="562" ht="12.75">
      <c r="F562" s="78"/>
    </row>
    <row r="563" ht="12.75">
      <c r="F563" s="78"/>
    </row>
    <row r="564" ht="12.75">
      <c r="F564" s="78"/>
    </row>
    <row r="565" ht="12.75">
      <c r="F565" s="78"/>
    </row>
    <row r="566" ht="12.75">
      <c r="F566" s="78"/>
    </row>
    <row r="567" ht="12.75">
      <c r="F567" s="78"/>
    </row>
    <row r="568" ht="12.75">
      <c r="F568" s="78"/>
    </row>
    <row r="569" ht="12.75">
      <c r="F569" s="78"/>
    </row>
    <row r="570" ht="12.75">
      <c r="F570" s="78"/>
    </row>
    <row r="571" ht="12.75">
      <c r="F571" s="78"/>
    </row>
    <row r="572" ht="12.75">
      <c r="F572" s="78"/>
    </row>
    <row r="573" ht="12.75">
      <c r="F573" s="78"/>
    </row>
    <row r="574" ht="12.75">
      <c r="F574" s="78"/>
    </row>
    <row r="575" ht="12.75">
      <c r="F575" s="78"/>
    </row>
    <row r="576" ht="12.75">
      <c r="F576" s="78"/>
    </row>
    <row r="577" ht="12.75">
      <c r="F577" s="78"/>
    </row>
    <row r="578" ht="12.75">
      <c r="F578" s="78"/>
    </row>
    <row r="579" ht="12.75">
      <c r="F579" s="78"/>
    </row>
    <row r="580" ht="12.75">
      <c r="F580" s="78"/>
    </row>
    <row r="581" ht="12.75">
      <c r="F581" s="78"/>
    </row>
    <row r="582" ht="12.75">
      <c r="F582" s="78"/>
    </row>
    <row r="583" ht="12.75">
      <c r="F583" s="78"/>
    </row>
    <row r="584" ht="12.75">
      <c r="F584" s="78"/>
    </row>
    <row r="585" ht="12.75">
      <c r="F585" s="78"/>
    </row>
    <row r="586" ht="12.75">
      <c r="F586" s="78"/>
    </row>
    <row r="587" ht="12.75">
      <c r="F587" s="78"/>
    </row>
    <row r="588" ht="12.75">
      <c r="F588" s="78"/>
    </row>
    <row r="589" ht="12.75">
      <c r="F589" s="78"/>
    </row>
    <row r="590" ht="12.75">
      <c r="F590" s="78"/>
    </row>
    <row r="591" ht="12.75">
      <c r="F591" s="78"/>
    </row>
    <row r="592" ht="12.75">
      <c r="F592" s="78"/>
    </row>
    <row r="593" ht="12.75">
      <c r="F593" s="78"/>
    </row>
    <row r="594" ht="12.75">
      <c r="F594" s="78"/>
    </row>
    <row r="595" ht="12.75">
      <c r="F595" s="78"/>
    </row>
    <row r="596" ht="12.75">
      <c r="F596" s="78"/>
    </row>
    <row r="597" ht="12.75">
      <c r="F597" s="78"/>
    </row>
    <row r="598" ht="12.75">
      <c r="F598" s="78"/>
    </row>
    <row r="599" ht="12.75">
      <c r="F599" s="78"/>
    </row>
    <row r="600" ht="12.75">
      <c r="F600" s="78"/>
    </row>
    <row r="601" ht="12.75">
      <c r="F601" s="78"/>
    </row>
    <row r="602" ht="12.75">
      <c r="F602" s="78"/>
    </row>
    <row r="603" ht="12.75">
      <c r="F603" s="78"/>
    </row>
    <row r="604" ht="12.75">
      <c r="F604" s="78"/>
    </row>
    <row r="605" ht="12.75">
      <c r="F605" s="78"/>
    </row>
    <row r="606" ht="12.75">
      <c r="F606" s="78"/>
    </row>
    <row r="607" ht="12.75">
      <c r="F607" s="78"/>
    </row>
    <row r="608" ht="12.75">
      <c r="F608" s="78"/>
    </row>
    <row r="609" ht="12.75">
      <c r="F609" s="78"/>
    </row>
    <row r="610" ht="12.75">
      <c r="F610" s="78"/>
    </row>
    <row r="611" ht="12.75">
      <c r="F611" s="78"/>
    </row>
    <row r="612" ht="12.75">
      <c r="F612" s="78"/>
    </row>
    <row r="613" ht="12.75">
      <c r="F613" s="78"/>
    </row>
    <row r="614" ht="12.75">
      <c r="F614" s="78"/>
    </row>
    <row r="615" ht="12.75">
      <c r="F615" s="78"/>
    </row>
    <row r="616" ht="12.75">
      <c r="F616" s="78"/>
    </row>
    <row r="617" ht="12.75">
      <c r="F617" s="78"/>
    </row>
    <row r="618" ht="12.75">
      <c r="F618" s="78"/>
    </row>
    <row r="619" ht="12.75">
      <c r="F619" s="78"/>
    </row>
    <row r="620" ht="12.75">
      <c r="F620" s="78"/>
    </row>
    <row r="621" ht="12.75">
      <c r="F621" s="78"/>
    </row>
    <row r="622" ht="12.75">
      <c r="F622" s="78"/>
    </row>
    <row r="623" ht="12.75">
      <c r="F623" s="78"/>
    </row>
    <row r="624" ht="12.75">
      <c r="F624" s="78"/>
    </row>
    <row r="625" ht="12.75">
      <c r="F625" s="78"/>
    </row>
    <row r="626" ht="12.75">
      <c r="F626" s="78"/>
    </row>
    <row r="627" ht="12.75">
      <c r="F627" s="78"/>
    </row>
    <row r="628" ht="12.75">
      <c r="F628" s="78"/>
    </row>
    <row r="629" ht="12.75">
      <c r="F629" s="78"/>
    </row>
    <row r="630" ht="12.75">
      <c r="F630" s="78"/>
    </row>
    <row r="631" ht="12.75">
      <c r="F631" s="78"/>
    </row>
    <row r="632" ht="12.75">
      <c r="F632" s="78"/>
    </row>
    <row r="633" ht="12.75">
      <c r="F633" s="78"/>
    </row>
    <row r="634" ht="12.75">
      <c r="F634" s="78"/>
    </row>
    <row r="635" ht="12.75">
      <c r="F635" s="78"/>
    </row>
    <row r="636" ht="12.75">
      <c r="F636" s="78"/>
    </row>
    <row r="637" ht="12.75">
      <c r="F637" s="78"/>
    </row>
    <row r="638" ht="12.75">
      <c r="F638" s="78"/>
    </row>
    <row r="639" ht="12.75">
      <c r="F639" s="78"/>
    </row>
    <row r="640" ht="12.75">
      <c r="F640" s="78"/>
    </row>
    <row r="641" ht="12.75">
      <c r="F641" s="78"/>
    </row>
    <row r="642" ht="12.75">
      <c r="F642" s="78"/>
    </row>
    <row r="643" ht="12.75">
      <c r="F643" s="78"/>
    </row>
    <row r="644" ht="12.75">
      <c r="F644" s="78"/>
    </row>
    <row r="645" ht="12.75">
      <c r="F645" s="78"/>
    </row>
    <row r="646" ht="12.75">
      <c r="F646" s="78"/>
    </row>
    <row r="647" ht="12.75">
      <c r="F647" s="78"/>
    </row>
    <row r="648" ht="12.75">
      <c r="F648" s="78"/>
    </row>
    <row r="649" ht="12.75">
      <c r="F649" s="78"/>
    </row>
    <row r="650" ht="12.75">
      <c r="F650" s="78"/>
    </row>
    <row r="651" ht="12.75">
      <c r="F651" s="78"/>
    </row>
    <row r="652" ht="12.75">
      <c r="F652" s="78"/>
    </row>
    <row r="653" ht="12.75">
      <c r="F653" s="78"/>
    </row>
    <row r="654" ht="12.75">
      <c r="F654" s="78"/>
    </row>
    <row r="655" ht="12.75">
      <c r="F655" s="78"/>
    </row>
    <row r="656" ht="12.75">
      <c r="F656" s="78"/>
    </row>
    <row r="657" ht="12.75">
      <c r="F657" s="78"/>
    </row>
    <row r="658" ht="12.75">
      <c r="F658" s="78"/>
    </row>
    <row r="659" ht="12.75">
      <c r="F659" s="78"/>
    </row>
    <row r="660" ht="12.75">
      <c r="F660" s="78"/>
    </row>
    <row r="661" ht="12.75">
      <c r="F661" s="78"/>
    </row>
    <row r="662" ht="12.75">
      <c r="F662" s="78"/>
    </row>
    <row r="663" ht="12.75">
      <c r="F663" s="78"/>
    </row>
    <row r="664" ht="12.75">
      <c r="F664" s="78"/>
    </row>
    <row r="665" ht="12.75">
      <c r="F665" s="78"/>
    </row>
    <row r="666" ht="12.75">
      <c r="F666" s="78"/>
    </row>
    <row r="667" ht="12.75">
      <c r="F667" s="78"/>
    </row>
    <row r="668" ht="12.75">
      <c r="F668" s="78"/>
    </row>
    <row r="669" ht="12.75">
      <c r="F669" s="78"/>
    </row>
    <row r="670" ht="12.75">
      <c r="F670" s="78"/>
    </row>
    <row r="671" ht="12.75">
      <c r="F671" s="78"/>
    </row>
    <row r="672" ht="12.75">
      <c r="F672" s="78"/>
    </row>
    <row r="673" ht="12.75">
      <c r="F673" s="78"/>
    </row>
    <row r="674" ht="12.75">
      <c r="F674" s="78"/>
    </row>
    <row r="675" ht="12.75">
      <c r="F675" s="78"/>
    </row>
    <row r="676" ht="12.75">
      <c r="F676" s="78"/>
    </row>
    <row r="677" ht="12.75">
      <c r="F677" s="78"/>
    </row>
    <row r="678" ht="12.75">
      <c r="F678" s="78"/>
    </row>
    <row r="679" ht="12.75">
      <c r="F679" s="78"/>
    </row>
    <row r="680" ht="12.75">
      <c r="F680" s="78"/>
    </row>
    <row r="681" ht="12.75">
      <c r="F681" s="78"/>
    </row>
    <row r="682" ht="12.75">
      <c r="F682" s="78"/>
    </row>
    <row r="683" ht="12.75">
      <c r="F683" s="78"/>
    </row>
    <row r="684" ht="12.75">
      <c r="F684" s="78"/>
    </row>
    <row r="685" ht="12.75">
      <c r="F685" s="78"/>
    </row>
    <row r="686" ht="12.75">
      <c r="F686" s="78"/>
    </row>
    <row r="687" ht="12.75">
      <c r="F687" s="78"/>
    </row>
    <row r="688" ht="12.75">
      <c r="F688" s="78"/>
    </row>
    <row r="689" ht="12.75">
      <c r="F689" s="78"/>
    </row>
    <row r="690" ht="12.75">
      <c r="F690" s="78"/>
    </row>
    <row r="691" ht="12.75">
      <c r="F691" s="78"/>
    </row>
    <row r="692" ht="12.75">
      <c r="F692" s="78"/>
    </row>
    <row r="693" ht="12.75">
      <c r="F693" s="78"/>
    </row>
    <row r="694" ht="12.75">
      <c r="F694" s="78"/>
    </row>
    <row r="695" ht="12.75">
      <c r="F695" s="78"/>
    </row>
    <row r="696" ht="12.75">
      <c r="F696" s="78"/>
    </row>
    <row r="697" ht="12.75">
      <c r="F697" s="78"/>
    </row>
    <row r="698" ht="12.75">
      <c r="F698" s="78"/>
    </row>
    <row r="699" ht="12.75">
      <c r="F699" s="78"/>
    </row>
    <row r="700" ht="12.75">
      <c r="F700" s="78"/>
    </row>
    <row r="701" ht="12.75">
      <c r="F701" s="78"/>
    </row>
    <row r="702" ht="12.75">
      <c r="F702" s="78"/>
    </row>
    <row r="703" ht="12.75">
      <c r="F703" s="78"/>
    </row>
    <row r="704" ht="12.75">
      <c r="F704" s="78"/>
    </row>
    <row r="705" ht="12.75">
      <c r="F705" s="78"/>
    </row>
    <row r="706" ht="12.75">
      <c r="F706" s="78"/>
    </row>
    <row r="707" ht="12.75">
      <c r="F707" s="78"/>
    </row>
    <row r="708" ht="12.75">
      <c r="F708" s="78"/>
    </row>
    <row r="709" ht="12.75">
      <c r="F709" s="78"/>
    </row>
    <row r="710" ht="12.75">
      <c r="F710" s="78"/>
    </row>
    <row r="711" ht="12.75">
      <c r="F711" s="78"/>
    </row>
    <row r="712" ht="12.75">
      <c r="F712" s="78"/>
    </row>
    <row r="713" ht="12.75">
      <c r="F713" s="78"/>
    </row>
    <row r="714" ht="12.75">
      <c r="F714" s="78"/>
    </row>
    <row r="715" ht="12.75">
      <c r="F715" s="78"/>
    </row>
    <row r="716" ht="12.75">
      <c r="F716" s="78"/>
    </row>
    <row r="717" ht="12.75">
      <c r="F717" s="78"/>
    </row>
    <row r="718" ht="12.75">
      <c r="F718" s="78"/>
    </row>
    <row r="719" ht="12.75">
      <c r="F719" s="78"/>
    </row>
    <row r="720" ht="12.75">
      <c r="F720" s="78"/>
    </row>
    <row r="721" ht="12.75">
      <c r="F721" s="78"/>
    </row>
    <row r="722" ht="12.75">
      <c r="F722" s="78"/>
    </row>
    <row r="723" ht="12.75">
      <c r="F723" s="78"/>
    </row>
    <row r="724" ht="12.75">
      <c r="F724" s="78"/>
    </row>
    <row r="725" ht="12.75">
      <c r="F725" s="78"/>
    </row>
    <row r="726" ht="12.75">
      <c r="F726" s="78"/>
    </row>
    <row r="727" ht="12.75">
      <c r="F727" s="78"/>
    </row>
    <row r="728" ht="12.75">
      <c r="F728" s="78"/>
    </row>
    <row r="729" ht="12.75">
      <c r="F729" s="78"/>
    </row>
    <row r="730" ht="12.75">
      <c r="F730" s="78"/>
    </row>
    <row r="731" ht="12.75">
      <c r="F731" s="78"/>
    </row>
    <row r="732" ht="12.75">
      <c r="F732" s="78"/>
    </row>
    <row r="733" ht="12.75">
      <c r="F733" s="78"/>
    </row>
    <row r="734" ht="12.75">
      <c r="F734" s="78"/>
    </row>
    <row r="735" ht="12.75">
      <c r="F735" s="78"/>
    </row>
    <row r="736" ht="12.75">
      <c r="F736" s="78"/>
    </row>
    <row r="737" ht="12.75">
      <c r="F737" s="78"/>
    </row>
    <row r="738" ht="12.75">
      <c r="F738" s="78"/>
    </row>
    <row r="739" ht="12.75">
      <c r="F739" s="78"/>
    </row>
    <row r="740" ht="12.75">
      <c r="F740" s="78"/>
    </row>
    <row r="741" ht="12.75">
      <c r="F741" s="78"/>
    </row>
    <row r="742" ht="12.75">
      <c r="F742" s="78"/>
    </row>
    <row r="743" ht="12.75">
      <c r="F743" s="78"/>
    </row>
    <row r="744" ht="12.75">
      <c r="F744" s="78"/>
    </row>
    <row r="745" ht="12.75">
      <c r="F745" s="78"/>
    </row>
    <row r="746" ht="12.75">
      <c r="F746" s="78"/>
    </row>
    <row r="747" ht="12.75">
      <c r="F747" s="78"/>
    </row>
    <row r="748" ht="12.75">
      <c r="F748" s="78"/>
    </row>
    <row r="749" ht="12.75">
      <c r="F749" s="78"/>
    </row>
    <row r="750" ht="12.75">
      <c r="F750" s="78"/>
    </row>
    <row r="751" ht="12.75">
      <c r="F751" s="78"/>
    </row>
    <row r="752" ht="12.75">
      <c r="F752" s="78"/>
    </row>
    <row r="753" ht="12.75">
      <c r="F753" s="78"/>
    </row>
    <row r="754" ht="12.75">
      <c r="F754" s="78"/>
    </row>
    <row r="755" ht="12.75">
      <c r="F755" s="78"/>
    </row>
    <row r="756" ht="12.75">
      <c r="F756" s="78"/>
    </row>
    <row r="757" ht="12.75">
      <c r="F757" s="78"/>
    </row>
    <row r="758" ht="12.75">
      <c r="F758" s="78"/>
    </row>
    <row r="759" ht="12.75">
      <c r="F759" s="78"/>
    </row>
    <row r="760" ht="12.75">
      <c r="F760" s="78"/>
    </row>
    <row r="761" ht="12.75">
      <c r="F761" s="78"/>
    </row>
    <row r="762" ht="12.75">
      <c r="F762" s="78"/>
    </row>
    <row r="763" ht="12.75">
      <c r="F763" s="78"/>
    </row>
    <row r="764" ht="12.75">
      <c r="F764" s="78"/>
    </row>
    <row r="765" ht="12.75">
      <c r="F765" s="78"/>
    </row>
    <row r="766" ht="12.75">
      <c r="F766" s="78"/>
    </row>
    <row r="767" ht="12.75">
      <c r="F767" s="78"/>
    </row>
    <row r="768" ht="12.75">
      <c r="F768" s="78"/>
    </row>
    <row r="769" ht="12.75">
      <c r="F769" s="78"/>
    </row>
    <row r="770" ht="12.75">
      <c r="F770" s="78"/>
    </row>
    <row r="771" ht="12.75">
      <c r="F771" s="78"/>
    </row>
    <row r="772" ht="12.75">
      <c r="F772" s="78"/>
    </row>
    <row r="773" ht="12.75">
      <c r="F773" s="78"/>
    </row>
    <row r="774" ht="12.75">
      <c r="F774" s="78"/>
    </row>
    <row r="775" ht="12.75">
      <c r="F775" s="78"/>
    </row>
    <row r="776" ht="12.75">
      <c r="F776" s="78"/>
    </row>
    <row r="777" ht="12.75">
      <c r="F777" s="78"/>
    </row>
    <row r="778" ht="12.75">
      <c r="F778" s="78"/>
    </row>
    <row r="779" ht="12.75">
      <c r="F779" s="78"/>
    </row>
    <row r="780" ht="12.75">
      <c r="F780" s="78"/>
    </row>
    <row r="781" ht="12.75">
      <c r="F781" s="78"/>
    </row>
    <row r="782" ht="12.75">
      <c r="F782" s="78"/>
    </row>
    <row r="783" ht="12.75">
      <c r="F783" s="78"/>
    </row>
    <row r="784" ht="12.75">
      <c r="F784" s="78"/>
    </row>
    <row r="785" ht="12.75">
      <c r="F785" s="78"/>
    </row>
    <row r="786" ht="12.75">
      <c r="F786" s="78"/>
    </row>
    <row r="787" ht="12.75">
      <c r="F787" s="78"/>
    </row>
    <row r="788" ht="12.75">
      <c r="F788" s="78"/>
    </row>
    <row r="789" ht="12.75">
      <c r="F789" s="78"/>
    </row>
    <row r="790" ht="12.75">
      <c r="F790" s="78"/>
    </row>
    <row r="791" ht="12.75">
      <c r="F791" s="78"/>
    </row>
    <row r="792" ht="12.75">
      <c r="F792" s="78"/>
    </row>
    <row r="793" ht="12.75">
      <c r="F793" s="78"/>
    </row>
    <row r="794" ht="12.75">
      <c r="F794" s="78"/>
    </row>
    <row r="795" ht="12.75">
      <c r="F795" s="78"/>
    </row>
    <row r="796" ht="12.75">
      <c r="F796" s="78"/>
    </row>
    <row r="797" ht="12.75">
      <c r="F797" s="78"/>
    </row>
    <row r="798" ht="12.75">
      <c r="F798" s="78"/>
    </row>
    <row r="799" ht="12.75">
      <c r="F799" s="78"/>
    </row>
    <row r="800" ht="12.75">
      <c r="F800" s="78"/>
    </row>
    <row r="801" ht="12.75">
      <c r="F801" s="78"/>
    </row>
    <row r="802" ht="12.75">
      <c r="F802" s="78"/>
    </row>
    <row r="803" ht="12.75">
      <c r="F803" s="78"/>
    </row>
    <row r="804" ht="12.75">
      <c r="F804" s="78"/>
    </row>
    <row r="805" ht="12.75">
      <c r="F805" s="78"/>
    </row>
    <row r="806" ht="12.75">
      <c r="F806" s="78"/>
    </row>
    <row r="807" ht="12.75">
      <c r="F807" s="78"/>
    </row>
    <row r="808" ht="12.75">
      <c r="F808" s="78"/>
    </row>
    <row r="809" ht="12.75">
      <c r="F809" s="78"/>
    </row>
    <row r="810" ht="12.75">
      <c r="F810" s="78"/>
    </row>
    <row r="811" ht="12.75">
      <c r="F811" s="78"/>
    </row>
    <row r="812" ht="12.75">
      <c r="F812" s="78"/>
    </row>
    <row r="813" ht="12.75">
      <c r="F813" s="78"/>
    </row>
    <row r="814" ht="12.75">
      <c r="F814" s="78"/>
    </row>
    <row r="815" ht="12.75">
      <c r="F815" s="78"/>
    </row>
    <row r="816" ht="12.75">
      <c r="F816" s="78"/>
    </row>
    <row r="817" ht="12.75">
      <c r="F817" s="78"/>
    </row>
    <row r="818" ht="12.75">
      <c r="F818" s="78"/>
    </row>
    <row r="819" ht="12.75">
      <c r="F819" s="78"/>
    </row>
    <row r="820" ht="12.75">
      <c r="F820" s="78"/>
    </row>
    <row r="821" ht="12.75">
      <c r="F821" s="78"/>
    </row>
    <row r="822" ht="12.75">
      <c r="F822" s="78"/>
    </row>
    <row r="823" ht="12.75">
      <c r="F823" s="78"/>
    </row>
    <row r="824" ht="12.75">
      <c r="F824" s="78"/>
    </row>
    <row r="825" ht="12.75">
      <c r="F825" s="78"/>
    </row>
    <row r="826" ht="12.75">
      <c r="F826" s="78"/>
    </row>
    <row r="827" ht="12.75">
      <c r="F827" s="78"/>
    </row>
    <row r="828" ht="12.75">
      <c r="F828" s="78"/>
    </row>
    <row r="829" ht="12.75">
      <c r="F829" s="78"/>
    </row>
    <row r="830" ht="12.75">
      <c r="F830" s="78"/>
    </row>
    <row r="831" ht="12.75">
      <c r="F831" s="78"/>
    </row>
    <row r="832" ht="12.75">
      <c r="F832" s="78"/>
    </row>
    <row r="833" ht="12.75">
      <c r="F833" s="78"/>
    </row>
    <row r="834" ht="12.75">
      <c r="F834" s="78"/>
    </row>
    <row r="835" ht="12.75">
      <c r="F835" s="78"/>
    </row>
    <row r="836" ht="12.75">
      <c r="F836" s="78"/>
    </row>
    <row r="837" ht="12.75">
      <c r="F837" s="78"/>
    </row>
    <row r="838" ht="12.75">
      <c r="F838" s="78"/>
    </row>
    <row r="839" ht="12.75">
      <c r="F839" s="78"/>
    </row>
    <row r="840" ht="12.75">
      <c r="F840" s="78"/>
    </row>
    <row r="841" ht="12.75">
      <c r="F841" s="78"/>
    </row>
    <row r="842" ht="12.75">
      <c r="F842" s="78"/>
    </row>
    <row r="843" ht="12.75">
      <c r="F843" s="78"/>
    </row>
    <row r="844" ht="12.75">
      <c r="F844" s="78"/>
    </row>
    <row r="845" ht="12.75">
      <c r="F845" s="78"/>
    </row>
    <row r="846" ht="12.75">
      <c r="F846" s="78"/>
    </row>
    <row r="847" ht="12.75">
      <c r="F847" s="78"/>
    </row>
    <row r="848" ht="12.75">
      <c r="F848" s="78"/>
    </row>
    <row r="849" ht="12.75">
      <c r="F849" s="78"/>
    </row>
    <row r="850" ht="12.75">
      <c r="F850" s="78"/>
    </row>
    <row r="851" ht="12.75">
      <c r="F851" s="78"/>
    </row>
    <row r="852" ht="12.75">
      <c r="F852" s="78"/>
    </row>
    <row r="853" ht="12.75">
      <c r="F853" s="78"/>
    </row>
    <row r="854" ht="12.75">
      <c r="F854" s="78"/>
    </row>
    <row r="855" ht="12.75">
      <c r="F855" s="78"/>
    </row>
    <row r="856" ht="12.75">
      <c r="F856" s="78"/>
    </row>
    <row r="857" ht="12.75">
      <c r="F857" s="78"/>
    </row>
    <row r="858" ht="12.75">
      <c r="F858" s="78"/>
    </row>
    <row r="859" ht="12.75">
      <c r="F859" s="78"/>
    </row>
    <row r="860" ht="12.75">
      <c r="F860" s="78"/>
    </row>
    <row r="861" ht="12.75">
      <c r="F861" s="78"/>
    </row>
    <row r="862" ht="12.75">
      <c r="F862" s="78"/>
    </row>
    <row r="863" ht="12.75">
      <c r="F863" s="78"/>
    </row>
    <row r="864" ht="12.75">
      <c r="F864" s="78"/>
    </row>
    <row r="865" ht="12.75">
      <c r="F865" s="78"/>
    </row>
    <row r="866" ht="12.75">
      <c r="F866" s="78"/>
    </row>
    <row r="867" ht="12.75">
      <c r="F867" s="78"/>
    </row>
    <row r="868" ht="12.75">
      <c r="F868" s="78"/>
    </row>
    <row r="869" ht="12.75">
      <c r="F869" s="78"/>
    </row>
    <row r="870" ht="12.75">
      <c r="F870" s="78"/>
    </row>
    <row r="871" ht="12.75">
      <c r="F871" s="78"/>
    </row>
    <row r="872" ht="12.75">
      <c r="F872" s="78"/>
    </row>
    <row r="873" ht="12.75">
      <c r="F873" s="78"/>
    </row>
    <row r="874" ht="12.75">
      <c r="F874" s="78"/>
    </row>
    <row r="875" ht="12.75">
      <c r="F875" s="78"/>
    </row>
    <row r="876" ht="12.75">
      <c r="F876" s="78"/>
    </row>
    <row r="877" ht="12.75">
      <c r="F877" s="78"/>
    </row>
    <row r="878" ht="12.75">
      <c r="F878" s="78"/>
    </row>
    <row r="879" ht="12.75">
      <c r="F879" s="78"/>
    </row>
    <row r="880" ht="12.75">
      <c r="F880" s="78"/>
    </row>
    <row r="881" ht="12.75">
      <c r="F881" s="78"/>
    </row>
    <row r="882" ht="12.75">
      <c r="F882" s="78"/>
    </row>
    <row r="883" ht="12.75">
      <c r="F883" s="78"/>
    </row>
    <row r="884" ht="12.75">
      <c r="F884" s="78"/>
    </row>
    <row r="885" ht="12.75">
      <c r="F885" s="78"/>
    </row>
    <row r="886" ht="12.75">
      <c r="F886" s="78"/>
    </row>
    <row r="887" ht="12.75">
      <c r="F887" s="78"/>
    </row>
    <row r="888" ht="12.75">
      <c r="F888" s="78"/>
    </row>
    <row r="889" ht="12.75">
      <c r="F889" s="78"/>
    </row>
    <row r="890" ht="12.75">
      <c r="F890" s="78"/>
    </row>
    <row r="891" ht="12.75">
      <c r="F891" s="78"/>
    </row>
    <row r="892" ht="12.75">
      <c r="F892" s="78"/>
    </row>
    <row r="893" ht="12.75">
      <c r="F893" s="78"/>
    </row>
    <row r="894" ht="12.75">
      <c r="F894" s="78"/>
    </row>
    <row r="895" ht="12.75">
      <c r="F895" s="78"/>
    </row>
    <row r="896" ht="12.75">
      <c r="F896" s="78"/>
    </row>
    <row r="897" ht="12.75">
      <c r="F897" s="78"/>
    </row>
    <row r="898" ht="12.75">
      <c r="F898" s="78"/>
    </row>
    <row r="899" ht="12.75">
      <c r="F899" s="78"/>
    </row>
    <row r="900" ht="12.75">
      <c r="F900" s="78"/>
    </row>
    <row r="901" ht="12.75">
      <c r="F901" s="78"/>
    </row>
    <row r="902" ht="12.75">
      <c r="F902" s="78"/>
    </row>
    <row r="903" ht="12.75">
      <c r="F903" s="78"/>
    </row>
    <row r="904" ht="12.75">
      <c r="F904" s="78"/>
    </row>
    <row r="905" ht="12.75">
      <c r="F905" s="78"/>
    </row>
    <row r="906" ht="12.75">
      <c r="F906" s="78"/>
    </row>
    <row r="907" ht="12.75">
      <c r="F907" s="78"/>
    </row>
    <row r="908" ht="12.75">
      <c r="F908" s="78"/>
    </row>
    <row r="909" ht="12.75">
      <c r="F909" s="78"/>
    </row>
    <row r="910" ht="12.75">
      <c r="F910" s="78"/>
    </row>
    <row r="911" ht="12.75">
      <c r="F911" s="78"/>
    </row>
    <row r="912" ht="12.75">
      <c r="F912" s="78"/>
    </row>
    <row r="913" ht="12.75">
      <c r="F913" s="78"/>
    </row>
    <row r="914" ht="12.75">
      <c r="F914" s="78"/>
    </row>
    <row r="915" ht="12.75">
      <c r="F915" s="78"/>
    </row>
    <row r="916" ht="12.75">
      <c r="F916" s="78"/>
    </row>
    <row r="917" ht="12.75">
      <c r="F917" s="78"/>
    </row>
    <row r="918" ht="12.75">
      <c r="F918" s="78"/>
    </row>
    <row r="919" ht="12.75">
      <c r="F919" s="78"/>
    </row>
    <row r="920" ht="12.75">
      <c r="F920" s="78"/>
    </row>
    <row r="921" ht="12.75">
      <c r="F921" s="78"/>
    </row>
    <row r="922" ht="12.75">
      <c r="F922" s="78"/>
    </row>
    <row r="923" ht="12.75">
      <c r="F923" s="78"/>
    </row>
    <row r="924" ht="12.75">
      <c r="F924" s="78"/>
    </row>
    <row r="925" ht="12.75">
      <c r="F925" s="78"/>
    </row>
    <row r="926" ht="12.75">
      <c r="F926" s="78"/>
    </row>
    <row r="927" ht="12.75">
      <c r="F927" s="78"/>
    </row>
    <row r="928" ht="12.75">
      <c r="F928" s="78"/>
    </row>
    <row r="929" ht="12.75">
      <c r="F929" s="78"/>
    </row>
    <row r="930" ht="12.75">
      <c r="F930" s="78"/>
    </row>
    <row r="931" ht="12.75">
      <c r="F931" s="78"/>
    </row>
    <row r="932" ht="12.75">
      <c r="F932" s="78"/>
    </row>
    <row r="933" ht="12.75">
      <c r="F933" s="78"/>
    </row>
    <row r="934" ht="12.75">
      <c r="F934" s="78"/>
    </row>
    <row r="935" ht="12.75">
      <c r="F935" s="78"/>
    </row>
    <row r="936" ht="12.75">
      <c r="F936" s="78"/>
    </row>
    <row r="937" ht="12.75">
      <c r="F937" s="78"/>
    </row>
    <row r="938" ht="12.75">
      <c r="F938" s="78"/>
    </row>
    <row r="939" ht="12.75">
      <c r="F939" s="78"/>
    </row>
    <row r="940" ht="12.75">
      <c r="F940" s="78"/>
    </row>
    <row r="941" ht="12.75">
      <c r="F941" s="78"/>
    </row>
    <row r="942" ht="12.75">
      <c r="F942" s="78"/>
    </row>
    <row r="943" ht="12.75">
      <c r="F943" s="78"/>
    </row>
    <row r="944" ht="12.75">
      <c r="F944" s="78"/>
    </row>
    <row r="945" ht="12.75">
      <c r="F945" s="78"/>
    </row>
    <row r="946" ht="12.75">
      <c r="F946" s="78"/>
    </row>
    <row r="947" ht="12.75">
      <c r="F947" s="78"/>
    </row>
    <row r="948" ht="12.75">
      <c r="F948" s="78"/>
    </row>
    <row r="949" ht="12.75">
      <c r="F949" s="78"/>
    </row>
    <row r="950" ht="12.75">
      <c r="F950" s="78"/>
    </row>
    <row r="951" ht="12.75">
      <c r="F951" s="78"/>
    </row>
    <row r="952" ht="12.75">
      <c r="F952" s="78"/>
    </row>
    <row r="953" ht="12.75">
      <c r="F953" s="78"/>
    </row>
    <row r="954" ht="12.75">
      <c r="F954" s="78"/>
    </row>
    <row r="955" ht="12.75">
      <c r="F955" s="78"/>
    </row>
    <row r="956" ht="12.75">
      <c r="F956" s="78"/>
    </row>
    <row r="957" ht="12.75">
      <c r="F957" s="78"/>
    </row>
    <row r="958" ht="12.75">
      <c r="F958" s="78"/>
    </row>
    <row r="959" ht="12.75">
      <c r="F959" s="78"/>
    </row>
    <row r="960" ht="12.75">
      <c r="F960" s="78"/>
    </row>
    <row r="961" ht="12.75">
      <c r="F961" s="78"/>
    </row>
    <row r="962" ht="12.75">
      <c r="F962" s="78"/>
    </row>
    <row r="963" ht="12.75">
      <c r="F963" s="78"/>
    </row>
    <row r="964" ht="12.75">
      <c r="F964" s="78"/>
    </row>
    <row r="965" ht="12.75">
      <c r="F965" s="78"/>
    </row>
    <row r="966" ht="12.75">
      <c r="F966" s="78"/>
    </row>
    <row r="967" ht="12.75">
      <c r="F967" s="78"/>
    </row>
    <row r="968" ht="12.75">
      <c r="F968" s="78"/>
    </row>
    <row r="969" ht="12.75">
      <c r="F969" s="78"/>
    </row>
    <row r="970" ht="12.75">
      <c r="F970" s="78"/>
    </row>
    <row r="971" ht="12.75">
      <c r="F971" s="78"/>
    </row>
    <row r="972" ht="12.75">
      <c r="F972" s="78"/>
    </row>
    <row r="973" ht="12.75">
      <c r="F973" s="78"/>
    </row>
    <row r="974" ht="12.75">
      <c r="F974" s="78"/>
    </row>
    <row r="975" ht="12.75">
      <c r="F975" s="78"/>
    </row>
    <row r="976" ht="12.75">
      <c r="F976" s="78"/>
    </row>
    <row r="977" ht="12.75">
      <c r="F977" s="78"/>
    </row>
    <row r="978" ht="12.75">
      <c r="F978" s="78"/>
    </row>
    <row r="979" ht="12.75">
      <c r="F979" s="78"/>
    </row>
    <row r="980" ht="12.75">
      <c r="F980" s="78"/>
    </row>
    <row r="981" ht="12.75">
      <c r="F981" s="78"/>
    </row>
    <row r="982" ht="12.75">
      <c r="F982" s="78"/>
    </row>
    <row r="983" ht="12.75">
      <c r="F983" s="78"/>
    </row>
    <row r="984" ht="12.75">
      <c r="F984" s="78"/>
    </row>
    <row r="985" ht="12.75">
      <c r="F985" s="78"/>
    </row>
    <row r="986" ht="12.75">
      <c r="F986" s="78"/>
    </row>
    <row r="987" ht="12.75">
      <c r="F987" s="78"/>
    </row>
    <row r="988" ht="12.75">
      <c r="F988" s="78"/>
    </row>
    <row r="989" ht="12.75">
      <c r="F989" s="78"/>
    </row>
    <row r="990" ht="12.75">
      <c r="F990" s="78"/>
    </row>
    <row r="991" ht="12.75">
      <c r="F991" s="78"/>
    </row>
    <row r="992" ht="12.75">
      <c r="F992" s="78"/>
    </row>
    <row r="993" ht="12.75">
      <c r="F993" s="78"/>
    </row>
    <row r="994" ht="12.75">
      <c r="F994" s="78"/>
    </row>
    <row r="995" ht="12.75">
      <c r="F995" s="78"/>
    </row>
    <row r="996" ht="12.75">
      <c r="F996" s="78"/>
    </row>
    <row r="997" ht="12.75">
      <c r="F997" s="78"/>
    </row>
    <row r="998" ht="12.75">
      <c r="F998" s="78"/>
    </row>
    <row r="999" ht="12.75">
      <c r="F999" s="78"/>
    </row>
    <row r="1000" ht="12.75">
      <c r="F1000" s="78"/>
    </row>
    <row r="1001" ht="12.75">
      <c r="F1001" s="78"/>
    </row>
    <row r="1002" ht="12.75">
      <c r="F1002" s="78"/>
    </row>
    <row r="1003" ht="12.75">
      <c r="F1003" s="78"/>
    </row>
    <row r="1004" ht="12.75">
      <c r="F1004" s="78"/>
    </row>
    <row r="1005" ht="12.75">
      <c r="F1005" s="78"/>
    </row>
    <row r="1006" ht="12.75">
      <c r="F1006" s="78"/>
    </row>
    <row r="1007" ht="12.75">
      <c r="F1007" s="78"/>
    </row>
    <row r="1008" ht="12.75">
      <c r="F1008" s="78"/>
    </row>
    <row r="1009" ht="12.75">
      <c r="F1009" s="78"/>
    </row>
    <row r="1010" ht="12.75">
      <c r="F1010" s="78"/>
    </row>
    <row r="1011" ht="12.75">
      <c r="F1011" s="78"/>
    </row>
    <row r="1012" ht="12.75">
      <c r="F1012" s="78"/>
    </row>
    <row r="1013" ht="12.75">
      <c r="F1013" s="78"/>
    </row>
    <row r="1014" ht="12.75">
      <c r="F1014" s="78"/>
    </row>
    <row r="1015" ht="12.75">
      <c r="F1015" s="78"/>
    </row>
    <row r="1016" ht="12.75">
      <c r="F1016" s="78"/>
    </row>
    <row r="1017" ht="12.75">
      <c r="F1017" s="78"/>
    </row>
    <row r="1018" ht="12.75">
      <c r="F1018" s="78"/>
    </row>
    <row r="1019" ht="12.75">
      <c r="F1019" s="78"/>
    </row>
    <row r="1020" ht="12.75">
      <c r="F1020" s="78"/>
    </row>
    <row r="1021" ht="12.75">
      <c r="F1021" s="78"/>
    </row>
  </sheetData>
  <sheetProtection/>
  <mergeCells count="4">
    <mergeCell ref="A1:L1"/>
    <mergeCell ref="A2:L2"/>
    <mergeCell ref="A3:L3"/>
    <mergeCell ref="A4:L4"/>
  </mergeCells>
  <printOptions horizontalCentered="1"/>
  <pageMargins left="0.3" right="0.3" top="0.35" bottom="0" header="0" footer="0"/>
  <pageSetup horizontalDpi="300" verticalDpi="300" orientation="portrait" scale="79" r:id="rId1"/>
  <rowBreaks count="4" manualBreakCount="4">
    <brk id="63" max="11" man="1"/>
    <brk id="116" max="11" man="1"/>
    <brk id="170" max="11" man="1"/>
    <brk id="2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2006-11-03T20:45:49Z</cp:lastPrinted>
  <dcterms:created xsi:type="dcterms:W3CDTF">1997-10-28T14:36:20Z</dcterms:created>
  <dcterms:modified xsi:type="dcterms:W3CDTF">2006-12-19T16:27:17Z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-58744341</vt:i4>
  </property>
  <property fmtid="{D5CDD505-2E9C-101B-9397-08002B2CF9AE}" pid="3" name="_EmailSubject">
    <vt:lpwstr>Corrected FB Table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