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'A'!$A$9:$L$238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<sst xmlns="http://schemas.openxmlformats.org/spreadsheetml/2006/main" count="249" uniqueCount="221">
  <si>
    <t>UNDESIGNATED</t>
  </si>
  <si>
    <t>ARCHITECTURE</t>
  </si>
  <si>
    <t>ARTS &amp; SCIENCES</t>
  </si>
  <si>
    <t xml:space="preserve">   Undeclared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</si>
  <si>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</si>
  <si>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</si>
  <si>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</si>
  <si>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</si>
  <si>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</si>
  <si>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Dance and Theatre</t>
  </si>
  <si>
    <t xml:space="preserve">     Dance</t>
  </si>
  <si>
    <t xml:space="preserve">     Theatre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</si>
  <si>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</si>
  <si>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</si>
  <si>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</si>
  <si>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</si>
  <si>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</si>
  <si>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Earth Science</t>
  </si>
  <si>
    <t xml:space="preserve">     Geography</t>
  </si>
  <si>
    <t xml:space="preserve">     Geology</t>
  </si>
  <si>
    <t xml:space="preserve">   Gerontology</t>
  </si>
  <si>
    <t xml:space="preserve">   History</t>
  </si>
  <si>
    <t xml:space="preserve">   Liberal Studies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</si>
  <si>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</si>
  <si>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</si>
  <si>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</si>
  <si>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</si>
  <si>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  Psychology</t>
  </si>
  <si>
    <t xml:space="preserve">   Religious Studies</t>
  </si>
  <si>
    <t xml:space="preserve">     Anthropology</t>
  </si>
  <si>
    <t xml:space="preserve">     Sociology</t>
  </si>
  <si>
    <t xml:space="preserve">     Social Work</t>
  </si>
  <si>
    <t xml:space="preserve">     Social Work - Lower Division</t>
  </si>
  <si>
    <t xml:space="preserve">BUSINESS ADMINISTRATION  </t>
  </si>
  <si>
    <t xml:space="preserve">   Pre-Business</t>
  </si>
  <si>
    <t xml:space="preserve">   Accounting</t>
  </si>
  <si>
    <t xml:space="preserve">   Economics</t>
  </si>
  <si>
    <t xml:space="preserve">   Finance &amp; Business Law</t>
  </si>
  <si>
    <t xml:space="preserve">   Marketing</t>
  </si>
  <si>
    <t xml:space="preserve">     International Business</t>
  </si>
  <si>
    <t xml:space="preserve">     Marketing</t>
  </si>
  <si>
    <t>EDUCATION</t>
  </si>
  <si>
    <t xml:space="preserve">   Certification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</si>
  <si>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</si>
  <si>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</si>
  <si>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</si>
  <si>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  Child &amp; Family Development</t>
  </si>
  <si>
    <t xml:space="preserve">     Counseling - Community</t>
  </si>
  <si>
    <t xml:space="preserve">     Counseling - School</t>
  </si>
  <si>
    <t xml:space="preserve">     Special Education</t>
  </si>
  <si>
    <t xml:space="preserve">     Educational Leadership</t>
  </si>
  <si>
    <t xml:space="preserve">     School Administration</t>
  </si>
  <si>
    <t xml:space="preserve">   Middle, Secondary, &amp; K-12 Education</t>
  </si>
  <si>
    <t xml:space="preserve">   Reading &amp; Elementary Education</t>
  </si>
  <si>
    <t xml:space="preserve">     Elementary Education</t>
  </si>
  <si>
    <t>ENGINEERING</t>
  </si>
  <si>
    <t xml:space="preserve">   </t>
  </si>
  <si>
    <t xml:space="preserve">   Civil Engineering</t>
  </si>
  <si>
    <t xml:space="preserve">   Computer Science</t>
  </si>
  <si>
    <t xml:space="preserve">   Engineering Technology</t>
  </si>
  <si>
    <t xml:space="preserve">     Pre-Nursing Freshmen</t>
  </si>
  <si>
    <t xml:space="preserve">     Pre-Nursing Transfer</t>
  </si>
  <si>
    <t xml:space="preserve">     Health Promotion</t>
  </si>
  <si>
    <t xml:space="preserve">  Family &amp; Community Nursing</t>
  </si>
  <si>
    <t xml:space="preserve">    Family Nurse Practitioner</t>
  </si>
  <si>
    <t xml:space="preserve">    Nursing - Community Health</t>
  </si>
  <si>
    <t xml:space="preserve">    Nursing - Mental Health</t>
  </si>
  <si>
    <t xml:space="preserve">  Adult Health</t>
  </si>
  <si>
    <t xml:space="preserve">    Nursing - Adult Health</t>
  </si>
  <si>
    <t xml:space="preserve">    Nursing - Anesthesia</t>
  </si>
  <si>
    <t>GRAND TOTAL</t>
  </si>
  <si>
    <t xml:space="preserve">       FT</t>
  </si>
  <si>
    <t xml:space="preserve">      PT</t>
  </si>
  <si>
    <t xml:space="preserve"> </t>
  </si>
  <si>
    <t xml:space="preserve">       FTE</t>
  </si>
  <si>
    <t xml:space="preserve">     FT</t>
  </si>
  <si>
    <t xml:space="preserve">     PT</t>
  </si>
  <si>
    <t xml:space="preserve">      FTE</t>
  </si>
  <si>
    <t>UNDERGRADUATE AND GRADUATE FULL-TIME AND PART-TIME</t>
  </si>
  <si>
    <t xml:space="preserve">     Dance Education</t>
  </si>
  <si>
    <t xml:space="preserve">     Theatre Education</t>
  </si>
  <si>
    <t xml:space="preserve">     Industrial &amp; Operations Management</t>
  </si>
  <si>
    <t xml:space="preserve">     Management Information Systems</t>
  </si>
  <si>
    <t xml:space="preserve">     English</t>
  </si>
  <si>
    <t xml:space="preserve">   Languages &amp; Culture Studies</t>
  </si>
  <si>
    <t xml:space="preserve">     Computer Engineering</t>
  </si>
  <si>
    <t xml:space="preserve">     Electrical Engineering</t>
  </si>
  <si>
    <t xml:space="preserve">   Electrical &amp; Computer Engineering</t>
  </si>
  <si>
    <t xml:space="preserve">     English Education</t>
  </si>
  <si>
    <t>Source:  Computerized data from Institutional Research Office files.</t>
  </si>
  <si>
    <t xml:space="preserve">     Child &amp; Family Studies</t>
  </si>
  <si>
    <t xml:space="preserve">   International Studies</t>
  </si>
  <si>
    <t xml:space="preserve">   Sociology &amp; Anthropology</t>
  </si>
  <si>
    <t xml:space="preserve">   Social Work</t>
  </si>
  <si>
    <t xml:space="preserve">     Curriculum &amp; Supervision</t>
  </si>
  <si>
    <t xml:space="preserve">   Engineering Management</t>
  </si>
  <si>
    <t xml:space="preserve">     Middle Grades &amp; Secondary Education</t>
  </si>
  <si>
    <t xml:space="preserve">   Public Policy</t>
  </si>
  <si>
    <t xml:space="preserve">     Counseling</t>
  </si>
  <si>
    <t>HEALTH &amp; HUMAN SERVICES</t>
  </si>
  <si>
    <t xml:space="preserve">     Athletic Training</t>
  </si>
  <si>
    <t xml:space="preserve">     Reading, Language &amp; Literacy</t>
  </si>
  <si>
    <t xml:space="preserve">   Health Behavior &amp; Administration</t>
  </si>
  <si>
    <t xml:space="preserve">   Kinesiology</t>
  </si>
  <si>
    <t xml:space="preserve">     Health Administration</t>
  </si>
  <si>
    <t xml:space="preserve">     Computer Science</t>
  </si>
  <si>
    <t xml:space="preserve">     Information Technology</t>
  </si>
  <si>
    <t xml:space="preserve">  Educational Leadership</t>
  </si>
  <si>
    <t xml:space="preserve">     Art</t>
  </si>
  <si>
    <t xml:space="preserve">     Pre-Art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</si>
  <si>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</si>
  <si>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</si>
  <si>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</si>
  <si>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</si>
  <si>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  Art Administration</t>
  </si>
  <si>
    <t xml:space="preserve">     Philosophy</t>
  </si>
  <si>
    <t xml:space="preserve">     Political Science</t>
  </si>
  <si>
    <t xml:space="preserve">     Physics</t>
  </si>
  <si>
    <t xml:space="preserve">     Optical Science and Engineering</t>
  </si>
  <si>
    <t xml:space="preserve">     Public Administration</t>
  </si>
  <si>
    <t xml:space="preserve">     Finance</t>
  </si>
  <si>
    <t xml:space="preserve">     Mathematical Finance</t>
  </si>
  <si>
    <t xml:space="preserve">   Curriculum &amp; Instruction</t>
  </si>
  <si>
    <t xml:space="preserve">     Communication Studies</t>
  </si>
  <si>
    <t xml:space="preserve">     Pre-Communication Studies</t>
  </si>
  <si>
    <t xml:space="preserve">   Counseling</t>
  </si>
  <si>
    <t xml:space="preserve">   Special Education &amp; Child Development</t>
  </si>
  <si>
    <t xml:space="preserve">     Applied Physics</t>
  </si>
  <si>
    <t xml:space="preserve">     Applied Mathematics</t>
  </si>
  <si>
    <t xml:space="preserve">     Mathematics</t>
  </si>
  <si>
    <t xml:space="preserve">     Mathematics Education</t>
  </si>
  <si>
    <t xml:space="preserve">     Civil Engineering</t>
  </si>
  <si>
    <t xml:space="preserve">     Infrastructure &amp; Environmental Services</t>
  </si>
  <si>
    <t xml:space="preserve">   Mathematics &amp; Statistics</t>
  </si>
  <si>
    <t xml:space="preserve">     Gerontology</t>
  </si>
  <si>
    <t xml:space="preserve">     Health Psychology</t>
  </si>
  <si>
    <t xml:space="preserve">   MAT - Foreign Language Education (K-12)</t>
  </si>
  <si>
    <t xml:space="preserve">   MAT - Theatre Education</t>
  </si>
  <si>
    <t xml:space="preserve">     Clinical Exercise Physiology</t>
  </si>
  <si>
    <t xml:space="preserve">     Health Services Research</t>
  </si>
  <si>
    <t xml:space="preserve">   Latin-American Studies</t>
  </si>
  <si>
    <t xml:space="preserve">     Meteorology</t>
  </si>
  <si>
    <t xml:space="preserve"> Undergrad</t>
  </si>
  <si>
    <t xml:space="preserve">  Undergrad</t>
  </si>
  <si>
    <t xml:space="preserve">   Grad</t>
  </si>
  <si>
    <t xml:space="preserve">  </t>
  </si>
  <si>
    <t>DEGREE CREDIT HEADCOUNT ENROLLMENT AND FULL-TIME EQUIVALENT</t>
  </si>
  <si>
    <t>TABLE III-3a</t>
  </si>
  <si>
    <t xml:space="preserve">   Physics &amp; Optical Sciences</t>
  </si>
  <si>
    <t xml:space="preserve">     Clinical/Community Psychology</t>
  </si>
  <si>
    <t xml:space="preserve">     Industrial/Organizational Psychology</t>
  </si>
  <si>
    <t xml:space="preserve">      Pre-Accounting</t>
  </si>
  <si>
    <t xml:space="preserve">      Accounting</t>
  </si>
  <si>
    <t xml:space="preserve">      Pre-Economics</t>
  </si>
  <si>
    <t xml:space="preserve">      Economics</t>
  </si>
  <si>
    <t xml:space="preserve">     Middle Grades Education</t>
  </si>
  <si>
    <t xml:space="preserve">   Africana Studies</t>
  </si>
  <si>
    <t xml:space="preserve">   Bus Info Systems &amp; Operations Mgt</t>
  </si>
  <si>
    <t xml:space="preserve">     Teaching English as Sec Language</t>
  </si>
  <si>
    <t xml:space="preserve">     Teacher Licensure/Spec Educ Grad</t>
  </si>
  <si>
    <t xml:space="preserve">     Civil Engineering Technology</t>
  </si>
  <si>
    <t xml:space="preserve">     Electrical Engineering Technology</t>
  </si>
  <si>
    <t xml:space="preserve">     Fire Safety Engineering Technology</t>
  </si>
  <si>
    <t xml:space="preserve">     Mechanical Engineering Technology</t>
  </si>
  <si>
    <t xml:space="preserve">   Mechanical Egr &amp; Egr Science</t>
  </si>
  <si>
    <t xml:space="preserve">    Nursing &amp; Health Administration</t>
  </si>
  <si>
    <t xml:space="preserve">     Art History</t>
  </si>
  <si>
    <t xml:space="preserve">     Biology</t>
  </si>
  <si>
    <t xml:space="preserve">     Pre-Biology</t>
  </si>
  <si>
    <t xml:space="preserve">     Construction Management</t>
  </si>
  <si>
    <t xml:space="preserve">     Engineering Technology, Undesignated</t>
  </si>
  <si>
    <t xml:space="preserve">   Engineering Undesignated</t>
  </si>
  <si>
    <t xml:space="preserve">     Exercise Science</t>
  </si>
  <si>
    <t xml:space="preserve">   Organizational Science</t>
  </si>
  <si>
    <t xml:space="preserve">     Ethics &amp; Applied Philosophy</t>
  </si>
  <si>
    <t xml:space="preserve">   Business Administration</t>
  </si>
  <si>
    <t xml:space="preserve">      Mexico - MBA</t>
  </si>
  <si>
    <t xml:space="preserve">      Taiwan - MBA</t>
  </si>
  <si>
    <t xml:space="preserve">      United States - MBA</t>
  </si>
  <si>
    <t xml:space="preserve">      Business - PhD</t>
  </si>
  <si>
    <t xml:space="preserve">     Instructional Systems Technology</t>
  </si>
  <si>
    <t>COMPUTING AND INFORMATICS</t>
  </si>
  <si>
    <t>ENROLLMENT BY MAJOR/CONCENTRATION FOR SPRING 2007</t>
  </si>
  <si>
    <t xml:space="preserve">       Graduate Certification in Community Health</t>
  </si>
  <si>
    <t xml:space="preserve">       Graduate Certification in Clinical Exercise Physiology</t>
  </si>
  <si>
    <t xml:space="preserve"> School of Nursing</t>
  </si>
  <si>
    <t xml:space="preserve">      Graduate Certification in Anesthesia</t>
  </si>
  <si>
    <t xml:space="preserve">      Grad Post-Master's Cert in Adv Practical Nursing</t>
  </si>
  <si>
    <t xml:space="preserve">       Graduate Certificate in Applied Linguistics</t>
  </si>
  <si>
    <t xml:space="preserve">       Graduate Certificate in Tech/Prof Writing </t>
  </si>
  <si>
    <t xml:space="preserve">       Graduate Certificate in Gerontology</t>
  </si>
  <si>
    <t xml:space="preserve">       Graduate Certificate In Translating</t>
  </si>
  <si>
    <t xml:space="preserve">       Graduate Certificate in Applied Ethics</t>
  </si>
  <si>
    <t xml:space="preserve">       Graduate Certificate in Non-Profit Management</t>
  </si>
  <si>
    <t xml:space="preserve">       Graduate Certificate in Cognitive Sciences</t>
  </si>
  <si>
    <t xml:space="preserve">       Graduate Certification in Real Estate Fin &amp; Dev</t>
  </si>
  <si>
    <t xml:space="preserve">     Management</t>
  </si>
  <si>
    <t xml:space="preserve">       Graduate Cert In Substance Abuse Counseling</t>
  </si>
  <si>
    <t xml:space="preserve">       Graduate Post-Master's Cert In Curr &amp; Supervision</t>
  </si>
  <si>
    <t xml:space="preserve">       Graduate Certification in Child &amp; Family Development</t>
  </si>
  <si>
    <t xml:space="preserve">       Graduate Certification in Special Education</t>
  </si>
  <si>
    <t xml:space="preserve">       Graduate Certifciation In Nursing Education</t>
  </si>
  <si>
    <t xml:space="preserve">      MBA Plus Grad Post-Master's Cert</t>
  </si>
  <si>
    <t xml:space="preserve">       Graduate Certification in Advanced Databases &amp; </t>
  </si>
  <si>
    <t xml:space="preserve">           Knowledge Discovery</t>
  </si>
  <si>
    <t xml:space="preserve">       Graduate Certification in Information Technology</t>
  </si>
  <si>
    <t xml:space="preserve">       Graduate Certification in Info Security/Privacy</t>
  </si>
  <si>
    <t xml:space="preserve">     Software &amp; Information Systems</t>
  </si>
  <si>
    <t xml:space="preserve">     Nursing</t>
  </si>
  <si>
    <t xml:space="preserve">     Nurse Educator</t>
  </si>
  <si>
    <t xml:space="preserve">     Nursing - Pathways</t>
  </si>
  <si>
    <t xml:space="preserve">     Graduate</t>
  </si>
  <si>
    <t xml:space="preserve">     Pre-Nursing Pathways</t>
  </si>
  <si>
    <t xml:space="preserve">   MAT - Music Education (K-12)</t>
  </si>
  <si>
    <t xml:space="preserve">   MAT - Elementary Education (K-6)</t>
  </si>
  <si>
    <t xml:space="preserve">   MAT - Art Education (K-12)</t>
  </si>
  <si>
    <t xml:space="preserve">   MAT - English as a Second Language (K-12)</t>
  </si>
  <si>
    <t xml:space="preserve">   MAT - Middle Grades Education (6-9)</t>
  </si>
  <si>
    <t xml:space="preserve">   MAT - Secondary Education (9-12)</t>
  </si>
  <si>
    <t xml:space="preserve">   MAT - Special Education (K-12)</t>
  </si>
  <si>
    <t xml:space="preserve">   MAT - Teacher Education (K-12)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</si>
</sst>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b/>
      <i/>
      <sz val="10"/>
      <color indexed="2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25" applyFont="1" applyAlignment="1">
      <alignment/>
    </xf>
    <xf numFmtId="0" fontId="3" fillId="0" borderId="0" xfId="25" applyFont="1" applyAlignment="1">
      <alignment/>
    </xf>
    <xf numFmtId="0" fontId="1" fillId="2" borderId="0" xfId="25" applyFont="1" applyFill="1" applyAlignment="1">
      <alignment/>
    </xf>
    <xf numFmtId="4" fontId="0" fillId="0" borderId="0" xfId="25" applyNumberFormat="1" applyFont="1" applyAlignment="1">
      <alignment/>
    </xf>
    <xf numFmtId="0" fontId="0" fillId="0" borderId="0" xfId="25" applyFont="1" applyAlignment="1">
      <alignment/>
    </xf>
    <xf numFmtId="0" fontId="0" fillId="0" borderId="0" xfId="0" applyFont="1" applyAlignment="1">
      <alignment/>
    </xf>
    <xf numFmtId="0" fontId="3" fillId="0" borderId="0" xfId="2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25" applyNumberFormat="1" applyFont="1" applyAlignment="1">
      <alignment/>
    </xf>
    <xf numFmtId="0" fontId="3" fillId="0" borderId="0" xfId="0" applyFont="1" applyFill="1" applyAlignment="1">
      <alignment/>
    </xf>
    <xf numFmtId="3" fontId="3" fillId="0" borderId="0" xfId="25" applyNumberFormat="1" applyFont="1" applyFill="1" applyAlignment="1">
      <alignment/>
    </xf>
    <xf numFmtId="164" fontId="3" fillId="0" borderId="0" xfId="25" applyNumberFormat="1" applyFont="1" applyFill="1" applyAlignment="1">
      <alignment/>
    </xf>
    <xf numFmtId="0" fontId="0" fillId="0" borderId="0" xfId="0" applyFill="1" applyAlignment="1">
      <alignment/>
    </xf>
    <xf numFmtId="4" fontId="3" fillId="0" borderId="0" xfId="25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5" applyNumberFormat="1" applyFont="1" applyFill="1" applyAlignment="1">
      <alignment/>
    </xf>
    <xf numFmtId="0" fontId="3" fillId="0" borderId="0" xfId="0" applyFont="1" applyFill="1" applyAlignment="1">
      <alignment/>
    </xf>
    <xf numFmtId="4" fontId="1" fillId="0" borderId="0" xfId="25" applyNumberFormat="1" applyFont="1" applyFill="1" applyAlignment="1">
      <alignment/>
    </xf>
    <xf numFmtId="2" fontId="3" fillId="0" borderId="0" xfId="25" applyNumberFormat="1" applyFont="1" applyFill="1" applyAlignment="1">
      <alignment/>
    </xf>
    <xf numFmtId="0" fontId="1" fillId="0" borderId="0" xfId="25" applyFont="1" applyFill="1" applyAlignment="1">
      <alignment horizontal="right"/>
    </xf>
    <xf numFmtId="0" fontId="1" fillId="0" borderId="2" xfId="25" applyFont="1" applyFill="1" applyBorder="1" applyAlignment="1">
      <alignment horizontal="right"/>
    </xf>
    <xf numFmtId="0" fontId="1" fillId="0" borderId="0" xfId="25" applyFont="1" applyFill="1" applyAlignment="1">
      <alignment/>
    </xf>
    <xf numFmtId="3" fontId="1" fillId="0" borderId="0" xfId="25" applyNumberFormat="1" applyFont="1" applyFill="1" applyAlignment="1">
      <alignment/>
    </xf>
    <xf numFmtId="3" fontId="0" fillId="0" borderId="0" xfId="25" applyNumberFormat="1" applyFont="1" applyFill="1" applyAlignment="1">
      <alignment/>
    </xf>
    <xf numFmtId="0" fontId="0" fillId="0" borderId="0" xfId="25" applyFont="1" applyFill="1" applyAlignment="1">
      <alignment/>
    </xf>
    <xf numFmtId="3" fontId="0" fillId="0" borderId="0" xfId="25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25" applyFont="1" applyFill="1" applyAlignment="1">
      <alignment/>
    </xf>
    <xf numFmtId="0" fontId="3" fillId="0" borderId="0" xfId="25" applyFont="1" applyFill="1" applyAlignment="1">
      <alignment/>
    </xf>
    <xf numFmtId="0" fontId="1" fillId="0" borderId="0" xfId="25" applyFont="1" applyFill="1" applyAlignment="1">
      <alignment horizontal="right"/>
    </xf>
    <xf numFmtId="0" fontId="1" fillId="0" borderId="2" xfId="25" applyFont="1" applyFill="1" applyBorder="1" applyAlignment="1">
      <alignment horizontal="right"/>
    </xf>
    <xf numFmtId="0" fontId="1" fillId="0" borderId="0" xfId="25" applyFont="1" applyFill="1" applyAlignment="1">
      <alignment/>
    </xf>
    <xf numFmtId="2" fontId="1" fillId="0" borderId="0" xfId="25" applyNumberFormat="1" applyFont="1" applyFill="1" applyAlignment="1">
      <alignment/>
    </xf>
    <xf numFmtId="2" fontId="0" fillId="0" borderId="0" xfId="25" applyNumberFormat="1" applyFont="1" applyFill="1" applyAlignment="1">
      <alignment/>
    </xf>
    <xf numFmtId="2" fontId="0" fillId="0" borderId="0" xfId="25" applyNumberFormat="1" applyFont="1" applyFill="1" applyAlignment="1">
      <alignment/>
    </xf>
    <xf numFmtId="4" fontId="0" fillId="0" borderId="0" xfId="25" applyNumberFormat="1" applyFont="1" applyFill="1" applyAlignment="1">
      <alignment/>
    </xf>
    <xf numFmtId="4" fontId="3" fillId="0" borderId="0" xfId="25" applyNumberFormat="1" applyFont="1" applyFill="1" applyAlignment="1">
      <alignment/>
    </xf>
    <xf numFmtId="4" fontId="0" fillId="0" borderId="0" xfId="25" applyNumberFormat="1" applyFont="1" applyFill="1" applyAlignment="1">
      <alignment/>
    </xf>
    <xf numFmtId="4" fontId="3" fillId="0" borderId="0" xfId="25" applyNumberFormat="1" applyFont="1" applyFill="1" applyAlignment="1">
      <alignment/>
    </xf>
    <xf numFmtId="4" fontId="0" fillId="0" borderId="0" xfId="25" applyNumberFormat="1" applyFont="1" applyFill="1" applyAlignment="1">
      <alignment/>
    </xf>
    <xf numFmtId="3" fontId="1" fillId="0" borderId="0" xfId="25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1" fillId="0" borderId="0" xfId="25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25" applyNumberFormat="1" applyFont="1" applyFill="1" applyAlignment="1">
      <alignment/>
    </xf>
    <xf numFmtId="3" fontId="0" fillId="0" borderId="0" xfId="25" applyNumberFormat="1" applyFont="1" applyFill="1" applyAlignment="1">
      <alignment/>
    </xf>
    <xf numFmtId="3" fontId="3" fillId="0" borderId="0" xfId="25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25" applyFont="1" applyFill="1" applyAlignment="1">
      <alignment/>
    </xf>
    <xf numFmtId="0" fontId="0" fillId="0" borderId="0" xfId="25" applyFont="1" applyFill="1" applyAlignment="1">
      <alignment/>
    </xf>
    <xf numFmtId="3" fontId="0" fillId="0" borderId="0" xfId="16" applyNumberFormat="1" applyFont="1" applyFill="1" applyAlignment="1">
      <alignment/>
    </xf>
    <xf numFmtId="0" fontId="6" fillId="0" borderId="0" xfId="25" applyFont="1" applyFill="1" applyAlignment="1">
      <alignment horizontal="right"/>
    </xf>
    <xf numFmtId="0" fontId="6" fillId="0" borderId="2" xfId="25" applyFont="1" applyFill="1" applyBorder="1" applyAlignment="1">
      <alignment horizontal="right"/>
    </xf>
    <xf numFmtId="0" fontId="6" fillId="0" borderId="0" xfId="25" applyFont="1" applyFill="1" applyAlignment="1">
      <alignment/>
    </xf>
    <xf numFmtId="3" fontId="6" fillId="0" borderId="0" xfId="25" applyNumberFormat="1" applyFont="1" applyFill="1" applyAlignment="1">
      <alignment/>
    </xf>
    <xf numFmtId="3" fontId="7" fillId="0" borderId="0" xfId="25" applyNumberFormat="1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25" applyNumberFormat="1" applyFont="1" applyFill="1" applyAlignment="1">
      <alignment/>
    </xf>
    <xf numFmtId="0" fontId="8" fillId="0" borderId="0" xfId="0" applyFont="1" applyFill="1" applyAlignment="1">
      <alignment/>
    </xf>
    <xf numFmtId="3" fontId="7" fillId="0" borderId="0" xfId="25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25" applyFont="1" applyFill="1" applyAlignment="1">
      <alignment/>
    </xf>
    <xf numFmtId="0" fontId="8" fillId="0" borderId="0" xfId="25" applyFont="1" applyFill="1" applyAlignment="1">
      <alignment/>
    </xf>
    <xf numFmtId="164" fontId="0" fillId="0" borderId="0" xfId="25" applyNumberFormat="1" applyFont="1" applyFill="1" applyAlignment="1">
      <alignment/>
    </xf>
    <xf numFmtId="0" fontId="7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2" fontId="3" fillId="0" borderId="0" xfId="25" applyNumberFormat="1" applyFont="1" applyFill="1" applyAlignment="1">
      <alignment/>
    </xf>
    <xf numFmtId="2" fontId="0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64" fontId="0" fillId="0" borderId="0" xfId="25" applyNumberFormat="1" applyFont="1" applyFill="1" applyAlignment="1">
      <alignment/>
    </xf>
    <xf numFmtId="4" fontId="1" fillId="0" borderId="0" xfId="25" applyNumberFormat="1" applyFont="1" applyFill="1" applyAlignment="1">
      <alignment/>
    </xf>
    <xf numFmtId="2" fontId="1" fillId="0" borderId="0" xfId="25" applyNumberFormat="1" applyFont="1" applyFill="1" applyAlignment="1">
      <alignment/>
    </xf>
    <xf numFmtId="164" fontId="0" fillId="0" borderId="0" xfId="25" applyNumberFormat="1" applyFont="1" applyFill="1" applyAlignment="1">
      <alignment/>
    </xf>
    <xf numFmtId="2" fontId="0" fillId="0" borderId="0" xfId="25" applyNumberFormat="1" applyFont="1" applyFill="1" applyAlignment="1">
      <alignment/>
    </xf>
    <xf numFmtId="164" fontId="1" fillId="0" borderId="0" xfId="25" applyNumberFormat="1" applyFont="1" applyFill="1" applyAlignment="1">
      <alignment/>
    </xf>
    <xf numFmtId="164" fontId="1" fillId="0" borderId="0" xfId="25" applyNumberFormat="1" applyFont="1" applyFill="1" applyAlignment="1">
      <alignment/>
    </xf>
    <xf numFmtId="2" fontId="3" fillId="0" borderId="0" xfId="25" applyNumberFormat="1" applyFont="1" applyFill="1" applyAlignment="1">
      <alignment/>
    </xf>
    <xf numFmtId="1" fontId="3" fillId="0" borderId="0" xfId="25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0" xfId="25" applyFont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P1021"/>
  <sheetViews>
    <sheetView tabSelected="1" showOutlineSymbols="0" workbookViewId="0" topLeftCell="A1">
      <selection activeCell="A1" sqref="A1:L1"/>
    </sheetView>
  </sheetViews>
  <sheetFormatPr defaultColWidth="9.140625" defaultRowHeight="12.75"/>
  <cols>
    <col min="1" max="1" width="49.28125" style="0" customWidth="1"/>
    <col min="2" max="2" width="10.28125" style="14" customWidth="1"/>
    <col min="3" max="3" width="0.85546875" style="14" customWidth="1"/>
    <col min="4" max="4" width="10.8515625" style="14" customWidth="1"/>
    <col min="5" max="5" width="0.9921875" style="14" customWidth="1"/>
    <col min="6" max="6" width="11.57421875" style="50" customWidth="1"/>
    <col min="7" max="7" width="3.00390625" style="14" customWidth="1"/>
    <col min="8" max="8" width="7.57421875" style="54" customWidth="1"/>
    <col min="9" max="9" width="1.1484375" style="54" customWidth="1"/>
    <col min="10" max="10" width="7.57421875" style="54" customWidth="1"/>
    <col min="11" max="11" width="1.1484375" style="64" customWidth="1"/>
    <col min="12" max="12" width="9.421875" style="50" customWidth="1"/>
    <col min="86" max="86" width="0" style="0" hidden="1" customWidth="1"/>
    <col min="95" max="146" width="0" style="0" hidden="1" customWidth="1"/>
  </cols>
  <sheetData>
    <row r="1" spans="1:12" ht="12.75">
      <c r="A1" s="87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>
      <c r="A2" s="87" t="s">
        <v>146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>
      <c r="A3" s="87" t="s">
        <v>182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>
      <c r="A4" s="87" t="s">
        <v>147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6" spans="2:19" ht="12.75">
      <c r="B6" s="21" t="s">
        <v>71</v>
      </c>
      <c r="C6" s="21"/>
      <c r="D6" s="21" t="s">
        <v>72</v>
      </c>
      <c r="E6" s="21"/>
      <c r="F6" s="32" t="s">
        <v>143</v>
      </c>
      <c r="G6" s="21"/>
      <c r="H6" s="32" t="s">
        <v>75</v>
      </c>
      <c r="I6" s="32"/>
      <c r="J6" s="32" t="s">
        <v>76</v>
      </c>
      <c r="K6" s="59"/>
      <c r="L6" s="32" t="s">
        <v>211</v>
      </c>
      <c r="M6" s="1"/>
      <c r="N6" s="1"/>
      <c r="O6" s="1"/>
      <c r="P6" s="1"/>
      <c r="Q6" s="1"/>
      <c r="R6" s="1"/>
      <c r="S6" s="1"/>
    </row>
    <row r="7" spans="2:19" ht="12.75">
      <c r="B7" s="22" t="s">
        <v>142</v>
      </c>
      <c r="C7" s="22"/>
      <c r="D7" s="22" t="s">
        <v>142</v>
      </c>
      <c r="E7" s="22"/>
      <c r="F7" s="33" t="s">
        <v>74</v>
      </c>
      <c r="G7" s="21"/>
      <c r="H7" s="33" t="s">
        <v>144</v>
      </c>
      <c r="I7" s="33"/>
      <c r="J7" s="33" t="s">
        <v>144</v>
      </c>
      <c r="K7" s="60"/>
      <c r="L7" s="33" t="s">
        <v>77</v>
      </c>
      <c r="M7" s="1"/>
      <c r="N7" s="1"/>
      <c r="O7" s="1"/>
      <c r="P7" s="1"/>
      <c r="Q7" s="1"/>
      <c r="R7" s="1"/>
      <c r="S7" s="1"/>
    </row>
    <row r="8" spans="2:12" ht="12.75">
      <c r="B8" s="23"/>
      <c r="C8" s="23"/>
      <c r="D8" s="23"/>
      <c r="E8" s="23"/>
      <c r="F8" s="34"/>
      <c r="G8" s="23"/>
      <c r="H8" s="34"/>
      <c r="I8" s="34"/>
      <c r="J8" s="34"/>
      <c r="K8" s="61"/>
      <c r="L8" s="34"/>
    </row>
    <row r="9" spans="1:12" ht="12.75">
      <c r="A9" s="2" t="s">
        <v>1</v>
      </c>
      <c r="B9" s="24">
        <v>204</v>
      </c>
      <c r="C9" s="24"/>
      <c r="D9" s="24">
        <v>27</v>
      </c>
      <c r="E9" s="24"/>
      <c r="F9" s="35">
        <v>221.5</v>
      </c>
      <c r="G9" s="79"/>
      <c r="H9" s="51">
        <v>46</v>
      </c>
      <c r="I9" s="51"/>
      <c r="J9" s="51">
        <v>3</v>
      </c>
      <c r="K9" s="62"/>
      <c r="L9" s="35">
        <v>48</v>
      </c>
    </row>
    <row r="10" spans="1:12" ht="12.75">
      <c r="A10" s="2"/>
      <c r="B10" s="24"/>
      <c r="C10" s="24"/>
      <c r="D10" s="24"/>
      <c r="E10" s="24"/>
      <c r="F10" s="35"/>
      <c r="G10" s="79"/>
      <c r="H10" s="51"/>
      <c r="I10" s="51"/>
      <c r="J10" s="51"/>
      <c r="K10" s="62"/>
      <c r="L10" s="35"/>
    </row>
    <row r="11" spans="2:18" ht="12.75">
      <c r="B11" s="25"/>
      <c r="C11" s="25"/>
      <c r="D11" s="25"/>
      <c r="E11" s="25"/>
      <c r="F11" s="36"/>
      <c r="G11" s="36"/>
      <c r="H11" s="25"/>
      <c r="I11" s="25"/>
      <c r="J11" s="25"/>
      <c r="K11" s="63"/>
      <c r="L11" s="36"/>
      <c r="M11" s="2"/>
      <c r="N11" s="2"/>
      <c r="O11" s="2"/>
      <c r="P11" s="2"/>
      <c r="Q11" s="2"/>
      <c r="R11" s="2"/>
    </row>
    <row r="12" spans="1:12" ht="12.75">
      <c r="A12" s="2" t="s">
        <v>2</v>
      </c>
      <c r="B12" s="24">
        <f>+B14+B15+B16+B21+B24+B25+B28+B29+B34+B39+B44+B47+B48+B49+B54+B55+B56+B60+B64+B68+B72+B76+B82+B83+B84+B85</f>
        <v>6610</v>
      </c>
      <c r="C12" s="24"/>
      <c r="D12" s="24">
        <f>+D14+D15+D16+D21+D24+D25+D28+D29+D34+D39+D44+D47+D48+D49+D54+D55+D56+D60+D64+D68+D72+D76+D82+D83+D84+D85</f>
        <v>1278</v>
      </c>
      <c r="E12" s="24"/>
      <c r="F12" s="19">
        <f>+F14+F15+F16+F21+F24+F25+F28+F29+F34+F39+F44+F47+F48+F49+F55+F56+F60+F64+F68+F72+F76+F83+F84+F85+F54</f>
        <v>7291</v>
      </c>
      <c r="G12" s="79"/>
      <c r="H12" s="24">
        <f>+H14+H15+H16+H21+H24+H25+H28+H29+H34+H39+H44+H47+H48+H49+H54+H55+H56+H60+H64+H68+H72+H76+H82+H83+H84+H85</f>
        <v>245</v>
      </c>
      <c r="I12" s="24"/>
      <c r="J12" s="24">
        <f>+J14+J15+J16+J21+J24+J25+J28+J29+J34+J39+J44+J47+J48+J49+J54+J55+J56+J60+J64+J68+J72+J76+J82+J83+J84+J85</f>
        <v>470</v>
      </c>
      <c r="K12" s="62"/>
      <c r="L12" s="19">
        <f>+L14+L15+L16+L21+L24+L25+L28+L29+L34+L39+L44+L47+L48+L49+L54+L55+L56+L60+L64+L68+L72+L76+L82+L83+L84+L85</f>
        <v>506.5</v>
      </c>
    </row>
    <row r="13" spans="2:18" ht="12.75">
      <c r="B13" s="25"/>
      <c r="C13" s="25"/>
      <c r="D13" s="25"/>
      <c r="E13" s="25"/>
      <c r="F13" s="37"/>
      <c r="G13" s="36"/>
      <c r="H13" s="52"/>
      <c r="I13" s="52"/>
      <c r="J13" s="52"/>
      <c r="K13" s="63"/>
      <c r="L13" s="37"/>
      <c r="M13" s="2"/>
      <c r="N13" s="2"/>
      <c r="O13" s="2"/>
      <c r="P13" s="2"/>
      <c r="Q13" s="2"/>
      <c r="R13" s="2"/>
    </row>
    <row r="14" spans="1:12" ht="12.75">
      <c r="A14" t="s">
        <v>3</v>
      </c>
      <c r="B14" s="25">
        <v>1723</v>
      </c>
      <c r="C14" s="25"/>
      <c r="D14" s="25">
        <v>272</v>
      </c>
      <c r="E14" s="25"/>
      <c r="F14" s="38">
        <v>1873</v>
      </c>
      <c r="G14" s="80"/>
      <c r="H14" s="52">
        <v>0</v>
      </c>
      <c r="I14" s="52"/>
      <c r="J14" s="52">
        <v>0</v>
      </c>
      <c r="K14" s="63"/>
      <c r="L14" s="37">
        <v>0</v>
      </c>
    </row>
    <row r="15" spans="1:12" ht="12.75">
      <c r="A15" t="s">
        <v>156</v>
      </c>
      <c r="B15" s="25">
        <v>15</v>
      </c>
      <c r="C15" s="25"/>
      <c r="D15" s="25">
        <v>8</v>
      </c>
      <c r="E15" s="25"/>
      <c r="F15" s="38">
        <v>19.25</v>
      </c>
      <c r="G15" s="80"/>
      <c r="H15" s="52">
        <v>0</v>
      </c>
      <c r="I15" s="52"/>
      <c r="J15" s="52">
        <v>0</v>
      </c>
      <c r="K15" s="63"/>
      <c r="L15" s="37">
        <v>0</v>
      </c>
    </row>
    <row r="16" spans="1:12" s="8" customFormat="1" ht="12.75">
      <c r="A16" s="8" t="s">
        <v>4</v>
      </c>
      <c r="B16" s="12">
        <f>+B17+B18+B19+B20</f>
        <v>319</v>
      </c>
      <c r="C16" s="11"/>
      <c r="D16" s="12">
        <f>+D17+D18+D19+D20</f>
        <v>75</v>
      </c>
      <c r="E16" s="11"/>
      <c r="F16" s="39">
        <f>+F17+F18+F19+F20</f>
        <v>359.25</v>
      </c>
      <c r="G16" s="13"/>
      <c r="H16" s="53">
        <f>+H17+H18+H20</f>
        <v>1</v>
      </c>
      <c r="I16" s="16"/>
      <c r="J16" s="53">
        <f>+J17+J18+J20</f>
        <v>10</v>
      </c>
      <c r="K16" s="16"/>
      <c r="L16" s="45">
        <f>+L17+L18+L20</f>
        <v>6.5</v>
      </c>
    </row>
    <row r="17" spans="1:12" ht="12.75">
      <c r="A17" t="s">
        <v>108</v>
      </c>
      <c r="B17" s="27">
        <v>173</v>
      </c>
      <c r="C17" s="26"/>
      <c r="D17" s="27">
        <v>50</v>
      </c>
      <c r="E17" s="26"/>
      <c r="F17" s="40">
        <v>199.5</v>
      </c>
      <c r="G17" s="71"/>
      <c r="H17" s="25">
        <v>0</v>
      </c>
      <c r="I17" s="25"/>
      <c r="J17" s="25">
        <v>0</v>
      </c>
      <c r="K17" s="63"/>
      <c r="L17" s="36">
        <v>0</v>
      </c>
    </row>
    <row r="18" spans="1:12" ht="12.75">
      <c r="A18" t="s">
        <v>114</v>
      </c>
      <c r="B18" s="27">
        <v>0</v>
      </c>
      <c r="C18" s="26"/>
      <c r="D18" s="27">
        <v>0</v>
      </c>
      <c r="E18" s="26"/>
      <c r="F18" s="40">
        <v>0</v>
      </c>
      <c r="G18" s="71"/>
      <c r="H18" s="25">
        <v>1</v>
      </c>
      <c r="I18" s="25"/>
      <c r="J18" s="25">
        <v>10</v>
      </c>
      <c r="K18" s="63"/>
      <c r="L18" s="36">
        <v>6.5</v>
      </c>
    </row>
    <row r="19" spans="1:12" ht="12.75">
      <c r="A19" t="s">
        <v>166</v>
      </c>
      <c r="B19" s="27">
        <v>12</v>
      </c>
      <c r="C19" s="26"/>
      <c r="D19" s="27">
        <v>5</v>
      </c>
      <c r="E19" s="26"/>
      <c r="F19" s="40">
        <v>14.5</v>
      </c>
      <c r="G19" s="71"/>
      <c r="H19" s="25">
        <v>0</v>
      </c>
      <c r="I19" s="25"/>
      <c r="J19" s="25">
        <v>0</v>
      </c>
      <c r="K19" s="63"/>
      <c r="L19" s="36">
        <v>0</v>
      </c>
    </row>
    <row r="20" spans="1:12" ht="12.75">
      <c r="A20" t="s">
        <v>109</v>
      </c>
      <c r="B20" s="27">
        <v>134</v>
      </c>
      <c r="C20" s="26"/>
      <c r="D20" s="27">
        <v>20</v>
      </c>
      <c r="E20" s="26"/>
      <c r="F20" s="40">
        <v>145.25</v>
      </c>
      <c r="G20" s="71"/>
      <c r="H20" s="25">
        <v>0</v>
      </c>
      <c r="I20" s="25"/>
      <c r="J20" s="25">
        <v>0</v>
      </c>
      <c r="K20" s="63"/>
      <c r="L20" s="36">
        <v>0</v>
      </c>
    </row>
    <row r="21" spans="1:12" ht="12.75">
      <c r="A21" s="8" t="s">
        <v>5</v>
      </c>
      <c r="B21" s="12">
        <f>+B22+B23</f>
        <v>628</v>
      </c>
      <c r="C21" s="12"/>
      <c r="D21" s="12">
        <f>+D22+D23</f>
        <v>156</v>
      </c>
      <c r="E21" s="12"/>
      <c r="F21" s="15">
        <f>+F22+F23</f>
        <v>710.75</v>
      </c>
      <c r="G21" s="13"/>
      <c r="H21" s="17">
        <f>+H22+H23</f>
        <v>16</v>
      </c>
      <c r="I21" s="17"/>
      <c r="J21" s="17">
        <f>+J22+J23</f>
        <v>33</v>
      </c>
      <c r="K21" s="12"/>
      <c r="L21" s="15">
        <f>+L22+L23</f>
        <v>35.75</v>
      </c>
    </row>
    <row r="22" spans="1:12" ht="12.75">
      <c r="A22" t="s">
        <v>167</v>
      </c>
      <c r="B22" s="25">
        <v>367</v>
      </c>
      <c r="C22" s="25"/>
      <c r="D22" s="25">
        <v>115</v>
      </c>
      <c r="E22" s="25"/>
      <c r="F22" s="38">
        <v>429.5</v>
      </c>
      <c r="G22" s="80"/>
      <c r="H22" s="52">
        <v>16</v>
      </c>
      <c r="I22" s="52"/>
      <c r="J22" s="52">
        <v>33</v>
      </c>
      <c r="K22" s="63"/>
      <c r="L22" s="37">
        <v>35.75</v>
      </c>
    </row>
    <row r="23" spans="1:12" ht="12.75">
      <c r="A23" t="s">
        <v>168</v>
      </c>
      <c r="B23" s="25">
        <v>261</v>
      </c>
      <c r="C23" s="25"/>
      <c r="D23" s="25">
        <v>41</v>
      </c>
      <c r="E23" s="25"/>
      <c r="F23" s="38">
        <v>281.25</v>
      </c>
      <c r="G23" s="80"/>
      <c r="H23" s="52">
        <v>0</v>
      </c>
      <c r="I23" s="52" t="s">
        <v>73</v>
      </c>
      <c r="J23" s="52">
        <v>0</v>
      </c>
      <c r="K23" s="63"/>
      <c r="L23" s="37">
        <v>0</v>
      </c>
    </row>
    <row r="24" spans="1:12" ht="12.75">
      <c r="A24" t="s">
        <v>6</v>
      </c>
      <c r="B24" s="25">
        <v>142</v>
      </c>
      <c r="C24" s="25"/>
      <c r="D24" s="25">
        <v>28</v>
      </c>
      <c r="E24" s="25"/>
      <c r="F24" s="38">
        <v>157.75</v>
      </c>
      <c r="G24" s="80"/>
      <c r="H24" s="52">
        <v>1</v>
      </c>
      <c r="I24" s="52" t="s">
        <v>73</v>
      </c>
      <c r="J24" s="52">
        <v>23</v>
      </c>
      <c r="K24" s="63"/>
      <c r="L24" s="37">
        <v>16</v>
      </c>
    </row>
    <row r="25" spans="1:12" ht="12.75">
      <c r="A25" s="8" t="s">
        <v>7</v>
      </c>
      <c r="B25" s="12">
        <f>+B26+B27</f>
        <v>761</v>
      </c>
      <c r="C25" s="11"/>
      <c r="D25" s="12">
        <f>+D26+D27</f>
        <v>110</v>
      </c>
      <c r="E25" s="11"/>
      <c r="F25" s="39">
        <f>+F26+F27</f>
        <v>818.25</v>
      </c>
      <c r="G25" s="13"/>
      <c r="H25" s="53">
        <f>+H26+H27</f>
        <v>6</v>
      </c>
      <c r="I25" s="16"/>
      <c r="J25" s="53">
        <f>+J26+J27</f>
        <v>19</v>
      </c>
      <c r="K25" s="16"/>
      <c r="L25" s="39">
        <f>+L26+L27</f>
        <v>14.25</v>
      </c>
    </row>
    <row r="26" spans="1:12" ht="12.75">
      <c r="A26" t="s">
        <v>123</v>
      </c>
      <c r="B26" s="27">
        <v>286</v>
      </c>
      <c r="C26" s="27"/>
      <c r="D26" s="27">
        <v>41</v>
      </c>
      <c r="E26" s="27"/>
      <c r="F26" s="40">
        <v>307</v>
      </c>
      <c r="G26" s="71"/>
      <c r="H26" s="25">
        <v>6</v>
      </c>
      <c r="I26" s="25"/>
      <c r="J26" s="25">
        <v>19</v>
      </c>
      <c r="K26" s="63"/>
      <c r="L26" s="36">
        <v>14.25</v>
      </c>
    </row>
    <row r="27" spans="1:12" ht="12.75">
      <c r="A27" t="s">
        <v>124</v>
      </c>
      <c r="B27" s="27">
        <v>475</v>
      </c>
      <c r="C27" s="27"/>
      <c r="D27" s="27">
        <v>69</v>
      </c>
      <c r="E27" s="27"/>
      <c r="F27" s="40">
        <v>511.25</v>
      </c>
      <c r="G27" s="71"/>
      <c r="H27" s="25">
        <v>0</v>
      </c>
      <c r="I27" s="25"/>
      <c r="J27" s="25">
        <v>0</v>
      </c>
      <c r="K27" s="63"/>
      <c r="L27" s="36">
        <v>0</v>
      </c>
    </row>
    <row r="28" spans="1:12" ht="12.75">
      <c r="A28" t="s">
        <v>8</v>
      </c>
      <c r="B28" s="25">
        <v>344</v>
      </c>
      <c r="C28" s="25"/>
      <c r="D28" s="25">
        <v>50</v>
      </c>
      <c r="E28" s="25"/>
      <c r="F28" s="40">
        <v>369.5</v>
      </c>
      <c r="G28" s="80"/>
      <c r="H28" s="25">
        <v>10</v>
      </c>
      <c r="I28" s="25"/>
      <c r="J28" s="25">
        <v>20</v>
      </c>
      <c r="K28" s="63"/>
      <c r="L28" s="36">
        <v>21.75</v>
      </c>
    </row>
    <row r="29" spans="1:12" s="14" customFormat="1" ht="12.75">
      <c r="A29" s="11" t="s">
        <v>9</v>
      </c>
      <c r="B29" s="12">
        <f>+B30+B31+B32+B33</f>
        <v>122</v>
      </c>
      <c r="C29" s="11"/>
      <c r="D29" s="12">
        <f>+D30+D31+D32+D33</f>
        <v>16</v>
      </c>
      <c r="E29" s="11"/>
      <c r="F29" s="15">
        <f>+F30+F31+F32+F33</f>
        <v>131.75</v>
      </c>
      <c r="G29" s="13"/>
      <c r="H29" s="17">
        <v>0</v>
      </c>
      <c r="I29" s="18"/>
      <c r="J29" s="17">
        <v>0</v>
      </c>
      <c r="K29" s="16"/>
      <c r="L29" s="20">
        <v>0</v>
      </c>
    </row>
    <row r="30" spans="1:12" ht="12.75">
      <c r="A30" t="s">
        <v>10</v>
      </c>
      <c r="B30" s="27">
        <v>38</v>
      </c>
      <c r="C30" s="26"/>
      <c r="D30" s="27">
        <v>1</v>
      </c>
      <c r="E30" s="26"/>
      <c r="F30" s="38">
        <v>38.75</v>
      </c>
      <c r="G30" s="71"/>
      <c r="H30" s="52">
        <v>0</v>
      </c>
      <c r="I30" s="52"/>
      <c r="J30" s="52">
        <v>0</v>
      </c>
      <c r="K30" s="63"/>
      <c r="L30" s="37">
        <v>0</v>
      </c>
    </row>
    <row r="31" spans="1:12" ht="12.75">
      <c r="A31" t="s">
        <v>79</v>
      </c>
      <c r="B31" s="27">
        <v>20</v>
      </c>
      <c r="C31" s="26"/>
      <c r="D31" s="27">
        <v>1</v>
      </c>
      <c r="E31" s="26"/>
      <c r="F31" s="38">
        <v>20.75</v>
      </c>
      <c r="G31" s="71"/>
      <c r="H31" s="52">
        <v>0</v>
      </c>
      <c r="I31" s="52"/>
      <c r="J31" s="52">
        <v>0</v>
      </c>
      <c r="K31" s="63"/>
      <c r="L31" s="37">
        <v>0</v>
      </c>
    </row>
    <row r="32" spans="1:16" ht="12.75">
      <c r="A32" t="s">
        <v>11</v>
      </c>
      <c r="B32" s="27">
        <v>52</v>
      </c>
      <c r="C32" s="26"/>
      <c r="D32" s="27">
        <v>10</v>
      </c>
      <c r="E32" s="26"/>
      <c r="F32" s="38">
        <v>57.5</v>
      </c>
      <c r="G32" s="71"/>
      <c r="H32" s="52">
        <v>0</v>
      </c>
      <c r="I32" s="52"/>
      <c r="J32" s="52">
        <v>0</v>
      </c>
      <c r="K32" s="63"/>
      <c r="L32" s="37">
        <v>0</v>
      </c>
      <c r="M32" s="1"/>
      <c r="N32" s="1"/>
      <c r="O32" s="1"/>
      <c r="P32" s="1"/>
    </row>
    <row r="33" spans="1:16" ht="12.75">
      <c r="A33" t="s">
        <v>80</v>
      </c>
      <c r="B33" s="27">
        <v>12</v>
      </c>
      <c r="C33" s="26"/>
      <c r="D33" s="27">
        <v>4</v>
      </c>
      <c r="E33" s="26"/>
      <c r="F33" s="38">
        <v>14.75</v>
      </c>
      <c r="G33" s="71"/>
      <c r="H33" s="52">
        <v>0</v>
      </c>
      <c r="I33" s="52"/>
      <c r="J33" s="52">
        <v>0</v>
      </c>
      <c r="K33" s="63"/>
      <c r="L33" s="37">
        <v>0</v>
      </c>
      <c r="M33" s="1"/>
      <c r="N33" s="1"/>
      <c r="O33" s="1"/>
      <c r="P33" s="1"/>
    </row>
    <row r="34" spans="1:16" ht="12.75">
      <c r="A34" s="8" t="s">
        <v>12</v>
      </c>
      <c r="B34" s="12">
        <f>+B37+B35+B36+B38</f>
        <v>277</v>
      </c>
      <c r="C34" s="12"/>
      <c r="D34" s="12">
        <f>+D37+D35+D36+D38</f>
        <v>73</v>
      </c>
      <c r="E34" s="12"/>
      <c r="F34" s="39">
        <f>+F37+F35+F36+F38</f>
        <v>315.75</v>
      </c>
      <c r="G34" s="13"/>
      <c r="H34" s="53">
        <f>+H37+H35+H36+H38</f>
        <v>18</v>
      </c>
      <c r="I34" s="53"/>
      <c r="J34" s="53">
        <f>+J37+J35+J36+J38</f>
        <v>56</v>
      </c>
      <c r="K34" s="53"/>
      <c r="L34" s="39">
        <f>+L37+L35+L36+L38</f>
        <v>50.75</v>
      </c>
      <c r="M34" s="1"/>
      <c r="N34" s="1"/>
      <c r="O34" s="1"/>
      <c r="P34" s="1"/>
    </row>
    <row r="35" spans="1:12" ht="12.75">
      <c r="A35" t="s">
        <v>83</v>
      </c>
      <c r="B35" s="27">
        <v>277</v>
      </c>
      <c r="C35" s="26"/>
      <c r="D35" s="27">
        <v>73</v>
      </c>
      <c r="E35" s="26"/>
      <c r="F35" s="40">
        <v>315.75</v>
      </c>
      <c r="G35" s="71"/>
      <c r="H35" s="25">
        <v>17</v>
      </c>
      <c r="I35" s="25"/>
      <c r="J35" s="25">
        <v>42</v>
      </c>
      <c r="K35" s="63"/>
      <c r="L35" s="36">
        <v>43</v>
      </c>
    </row>
    <row r="36" spans="1:16" ht="12.75">
      <c r="A36" t="s">
        <v>88</v>
      </c>
      <c r="B36" s="27">
        <v>0</v>
      </c>
      <c r="C36" s="26"/>
      <c r="D36" s="27">
        <v>0</v>
      </c>
      <c r="E36" s="26"/>
      <c r="F36" s="40">
        <v>0</v>
      </c>
      <c r="G36" s="71"/>
      <c r="H36" s="25">
        <v>1</v>
      </c>
      <c r="I36" s="25"/>
      <c r="J36" s="25">
        <v>8</v>
      </c>
      <c r="K36" s="63"/>
      <c r="L36" s="36">
        <v>5</v>
      </c>
      <c r="M36" s="1"/>
      <c r="N36" s="1"/>
      <c r="O36" s="1"/>
      <c r="P36" s="1"/>
    </row>
    <row r="37" spans="1:16" ht="12.75">
      <c r="A37" t="s">
        <v>188</v>
      </c>
      <c r="B37" s="27">
        <v>0</v>
      </c>
      <c r="C37" s="26"/>
      <c r="D37" s="27">
        <v>0</v>
      </c>
      <c r="E37" s="26"/>
      <c r="F37" s="40">
        <v>0</v>
      </c>
      <c r="G37" s="71"/>
      <c r="H37" s="25">
        <v>0</v>
      </c>
      <c r="I37" s="25"/>
      <c r="J37" s="25">
        <v>1</v>
      </c>
      <c r="K37" s="63"/>
      <c r="L37" s="36">
        <v>0.5</v>
      </c>
      <c r="M37" s="1"/>
      <c r="N37" s="1"/>
      <c r="O37" s="1"/>
      <c r="P37" s="1"/>
    </row>
    <row r="38" spans="1:54" ht="12.75">
      <c r="A38" t="s">
        <v>189</v>
      </c>
      <c r="B38" s="27">
        <v>0</v>
      </c>
      <c r="C38" s="27"/>
      <c r="D38" s="27">
        <v>0</v>
      </c>
      <c r="E38" s="27"/>
      <c r="F38" s="36">
        <v>0</v>
      </c>
      <c r="G38" s="81"/>
      <c r="H38" s="25">
        <v>0</v>
      </c>
      <c r="I38" s="25"/>
      <c r="J38" s="25">
        <v>5</v>
      </c>
      <c r="K38" s="63"/>
      <c r="L38" s="36">
        <v>2.25</v>
      </c>
      <c r="M38" s="7"/>
      <c r="N38" s="7"/>
      <c r="O38" s="7"/>
      <c r="P38" s="7"/>
      <c r="Q38" s="7"/>
      <c r="R38" s="7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16" ht="12.75">
      <c r="A39" s="8" t="s">
        <v>16</v>
      </c>
      <c r="B39" s="12">
        <f>+B40+B41+B42+B43</f>
        <v>170</v>
      </c>
      <c r="C39" s="11"/>
      <c r="D39" s="12">
        <f>+D40+D41+D42+D43</f>
        <v>25</v>
      </c>
      <c r="E39" s="11"/>
      <c r="F39" s="15">
        <f>+F40+F41+F42+F43</f>
        <v>183.5</v>
      </c>
      <c r="G39" s="13"/>
      <c r="H39" s="17">
        <f>+H40+H41+H42</f>
        <v>29</v>
      </c>
      <c r="I39" s="18"/>
      <c r="J39" s="17">
        <f>+J40+J41+J42</f>
        <v>44</v>
      </c>
      <c r="K39" s="16"/>
      <c r="L39" s="15">
        <f>+L40+L41+L42</f>
        <v>49.25</v>
      </c>
      <c r="M39" s="1"/>
      <c r="N39" s="1"/>
      <c r="O39" s="1"/>
      <c r="P39" s="1"/>
    </row>
    <row r="40" spans="1:12" ht="12.75">
      <c r="A40" t="s">
        <v>17</v>
      </c>
      <c r="B40" s="27">
        <v>35</v>
      </c>
      <c r="C40" s="28"/>
      <c r="D40" s="27">
        <v>8</v>
      </c>
      <c r="E40" s="28"/>
      <c r="F40" s="38">
        <v>40</v>
      </c>
      <c r="G40" s="71"/>
      <c r="H40" s="52">
        <v>9</v>
      </c>
      <c r="I40" s="50"/>
      <c r="J40" s="52">
        <v>14</v>
      </c>
      <c r="L40" s="38">
        <v>13.75</v>
      </c>
    </row>
    <row r="41" spans="1:18" ht="12.75">
      <c r="A41" t="s">
        <v>18</v>
      </c>
      <c r="B41" s="27">
        <v>47</v>
      </c>
      <c r="C41" s="26"/>
      <c r="D41" s="27">
        <v>6</v>
      </c>
      <c r="E41" s="26"/>
      <c r="F41" s="38">
        <v>50</v>
      </c>
      <c r="G41" s="71"/>
      <c r="H41" s="52">
        <v>20</v>
      </c>
      <c r="I41" s="52"/>
      <c r="J41" s="52">
        <v>30</v>
      </c>
      <c r="K41" s="63"/>
      <c r="L41" s="37">
        <v>35.5</v>
      </c>
      <c r="M41" s="1"/>
      <c r="N41" s="1"/>
      <c r="O41" s="2"/>
      <c r="P41" s="2"/>
      <c r="Q41" s="2"/>
      <c r="R41" s="2"/>
    </row>
    <row r="42" spans="1:18" ht="12.75">
      <c r="A42" t="s">
        <v>19</v>
      </c>
      <c r="B42" s="27">
        <v>26</v>
      </c>
      <c r="C42" s="26"/>
      <c r="D42" s="27">
        <v>3</v>
      </c>
      <c r="E42" s="26"/>
      <c r="F42" s="38">
        <v>27.5</v>
      </c>
      <c r="G42" s="71"/>
      <c r="H42" s="52">
        <v>0</v>
      </c>
      <c r="I42" s="52"/>
      <c r="J42" s="52">
        <v>0</v>
      </c>
      <c r="K42" s="63"/>
      <c r="L42" s="37">
        <v>0</v>
      </c>
      <c r="M42" s="1"/>
      <c r="N42" s="1"/>
      <c r="O42" s="2"/>
      <c r="P42" s="2"/>
      <c r="Q42" s="2"/>
      <c r="R42" s="2"/>
    </row>
    <row r="43" spans="1:18" ht="12.75">
      <c r="A43" t="s">
        <v>141</v>
      </c>
      <c r="B43" s="27">
        <v>62</v>
      </c>
      <c r="C43" s="26"/>
      <c r="D43" s="27">
        <v>8</v>
      </c>
      <c r="E43" s="26"/>
      <c r="F43" s="38">
        <v>66</v>
      </c>
      <c r="G43" s="71"/>
      <c r="H43" s="52">
        <v>0</v>
      </c>
      <c r="I43" s="52"/>
      <c r="J43" s="52">
        <v>0</v>
      </c>
      <c r="K43" s="63"/>
      <c r="L43" s="37">
        <v>0</v>
      </c>
      <c r="M43" s="1"/>
      <c r="N43" s="1"/>
      <c r="O43" s="2"/>
      <c r="P43" s="2"/>
      <c r="Q43" s="2"/>
      <c r="R43" s="2"/>
    </row>
    <row r="44" spans="1:16" ht="12.75">
      <c r="A44" s="8" t="s">
        <v>20</v>
      </c>
      <c r="B44" s="12">
        <f>+B45+B46</f>
        <v>0</v>
      </c>
      <c r="C44" s="11"/>
      <c r="D44" s="12">
        <f>+D45+D46</f>
        <v>0</v>
      </c>
      <c r="E44" s="11"/>
      <c r="F44" s="39">
        <f>+F45+F46</f>
        <v>0</v>
      </c>
      <c r="G44" s="13"/>
      <c r="H44" s="53">
        <f>+H45+H46</f>
        <v>5</v>
      </c>
      <c r="I44" s="53"/>
      <c r="J44" s="53">
        <f>+J45+J46</f>
        <v>13</v>
      </c>
      <c r="K44" s="65"/>
      <c r="L44" s="39">
        <f>+L45+L46</f>
        <v>12.75</v>
      </c>
      <c r="M44" s="1"/>
      <c r="N44" s="1"/>
      <c r="O44" s="1"/>
      <c r="P44" s="1"/>
    </row>
    <row r="45" spans="1:16" ht="12.75">
      <c r="A45" t="s">
        <v>134</v>
      </c>
      <c r="B45" s="27">
        <v>0</v>
      </c>
      <c r="C45" s="28"/>
      <c r="D45" s="27">
        <v>0</v>
      </c>
      <c r="E45" s="28"/>
      <c r="F45" s="40">
        <v>0</v>
      </c>
      <c r="G45" s="71"/>
      <c r="H45" s="25">
        <v>5</v>
      </c>
      <c r="J45" s="25">
        <v>9</v>
      </c>
      <c r="L45" s="36">
        <v>10.5</v>
      </c>
      <c r="M45" s="1"/>
      <c r="N45" s="1"/>
      <c r="O45" s="1"/>
      <c r="P45" s="1"/>
    </row>
    <row r="46" spans="1:16" ht="12.75">
      <c r="A46" t="s">
        <v>190</v>
      </c>
      <c r="B46" s="27">
        <v>0</v>
      </c>
      <c r="C46" s="28"/>
      <c r="D46" s="27">
        <v>0</v>
      </c>
      <c r="E46" s="28"/>
      <c r="F46" s="40">
        <v>0</v>
      </c>
      <c r="G46" s="71"/>
      <c r="H46" s="25">
        <v>0</v>
      </c>
      <c r="J46" s="25">
        <v>4</v>
      </c>
      <c r="L46" s="36">
        <v>2.25</v>
      </c>
      <c r="M46" s="1"/>
      <c r="N46" s="1"/>
      <c r="O46" s="1"/>
      <c r="P46" s="1"/>
    </row>
    <row r="47" spans="1:18" ht="12.75">
      <c r="A47" t="s">
        <v>21</v>
      </c>
      <c r="B47" s="27">
        <v>334</v>
      </c>
      <c r="C47" s="28"/>
      <c r="D47" s="27">
        <v>64</v>
      </c>
      <c r="E47" s="28"/>
      <c r="F47" s="40">
        <v>363.5</v>
      </c>
      <c r="G47" s="28"/>
      <c r="H47" s="25">
        <v>6</v>
      </c>
      <c r="I47" s="54" t="s">
        <v>73</v>
      </c>
      <c r="J47" s="25">
        <v>37</v>
      </c>
      <c r="L47" s="36">
        <v>29</v>
      </c>
      <c r="M47" s="1"/>
      <c r="N47" s="1"/>
      <c r="O47" s="2"/>
      <c r="P47" s="2"/>
      <c r="Q47" s="2"/>
      <c r="R47" s="2"/>
    </row>
    <row r="48" spans="1:18" ht="12.75">
      <c r="A48" t="s">
        <v>91</v>
      </c>
      <c r="B48" s="25">
        <v>108</v>
      </c>
      <c r="C48" s="25"/>
      <c r="D48" s="25">
        <v>16</v>
      </c>
      <c r="E48" s="25"/>
      <c r="F48" s="40">
        <v>116.75</v>
      </c>
      <c r="G48" s="80"/>
      <c r="H48" s="25">
        <v>0</v>
      </c>
      <c r="I48" s="25"/>
      <c r="J48" s="25">
        <v>0</v>
      </c>
      <c r="K48" s="63"/>
      <c r="L48" s="36">
        <v>0</v>
      </c>
      <c r="M48" s="1"/>
      <c r="N48" s="1"/>
      <c r="O48" s="2"/>
      <c r="P48" s="2"/>
      <c r="Q48" s="2"/>
      <c r="R48" s="2"/>
    </row>
    <row r="49" spans="1:12" ht="12.75">
      <c r="A49" s="8" t="s">
        <v>84</v>
      </c>
      <c r="B49" s="12">
        <f>+B50+B51+B52+B53</f>
        <v>74</v>
      </c>
      <c r="C49" s="11"/>
      <c r="D49" s="12">
        <f>+D50+D51+D52+D53</f>
        <v>29</v>
      </c>
      <c r="E49" s="11"/>
      <c r="F49" s="15">
        <f>+F50+F51+F52+F53</f>
        <v>89.75</v>
      </c>
      <c r="G49" s="13"/>
      <c r="H49" s="17">
        <f>+H50+H51+H52+H53</f>
        <v>8</v>
      </c>
      <c r="I49" s="18"/>
      <c r="J49" s="17">
        <f>+J50+J51+J52+J53</f>
        <v>18</v>
      </c>
      <c r="K49" s="66"/>
      <c r="L49" s="15">
        <f>+L50+L51+L52+L53</f>
        <v>19.75</v>
      </c>
    </row>
    <row r="50" spans="1:12" ht="12.75">
      <c r="A50" t="s">
        <v>13</v>
      </c>
      <c r="B50" s="27">
        <v>11</v>
      </c>
      <c r="C50" s="26"/>
      <c r="D50" s="27">
        <v>5</v>
      </c>
      <c r="E50" s="26"/>
      <c r="F50" s="38">
        <v>13.75</v>
      </c>
      <c r="G50" s="71"/>
      <c r="H50" s="52">
        <v>0</v>
      </c>
      <c r="I50" s="52"/>
      <c r="J50" s="52">
        <v>0</v>
      </c>
      <c r="K50" s="63"/>
      <c r="L50" s="37">
        <v>0</v>
      </c>
    </row>
    <row r="51" spans="1:16" ht="12.75">
      <c r="A51" t="s">
        <v>14</v>
      </c>
      <c r="B51" s="27">
        <v>12</v>
      </c>
      <c r="C51" s="26"/>
      <c r="D51" s="27">
        <v>0</v>
      </c>
      <c r="E51" s="26"/>
      <c r="F51" s="38">
        <v>12</v>
      </c>
      <c r="G51" s="71"/>
      <c r="H51" s="52">
        <v>0</v>
      </c>
      <c r="I51" s="52"/>
      <c r="J51" s="52">
        <v>0</v>
      </c>
      <c r="K51" s="63"/>
      <c r="L51" s="37">
        <v>0</v>
      </c>
      <c r="M51" s="1"/>
      <c r="N51" s="1"/>
      <c r="O51" s="1"/>
      <c r="P51" s="1"/>
    </row>
    <row r="52" spans="1:16" ht="12.75">
      <c r="A52" t="s">
        <v>15</v>
      </c>
      <c r="B52" s="27">
        <v>51</v>
      </c>
      <c r="C52" s="26"/>
      <c r="D52" s="27">
        <v>24</v>
      </c>
      <c r="E52" s="26"/>
      <c r="F52" s="38">
        <v>64</v>
      </c>
      <c r="G52" s="71"/>
      <c r="H52" s="52">
        <v>7</v>
      </c>
      <c r="I52" s="52"/>
      <c r="J52" s="52">
        <v>17</v>
      </c>
      <c r="K52" s="63"/>
      <c r="L52" s="37">
        <v>18.25</v>
      </c>
      <c r="M52" s="1"/>
      <c r="N52" s="1"/>
      <c r="O52" s="1"/>
      <c r="P52" s="1"/>
    </row>
    <row r="53" spans="1:16" ht="12.75">
      <c r="A53" t="s">
        <v>191</v>
      </c>
      <c r="B53" s="27">
        <v>0</v>
      </c>
      <c r="C53" s="26"/>
      <c r="D53" s="27">
        <v>0</v>
      </c>
      <c r="E53" s="26"/>
      <c r="F53" s="38">
        <v>0</v>
      </c>
      <c r="G53" s="71"/>
      <c r="H53" s="52">
        <v>1</v>
      </c>
      <c r="I53" s="52"/>
      <c r="J53" s="52">
        <v>1</v>
      </c>
      <c r="K53" s="63"/>
      <c r="L53" s="37">
        <v>1.5</v>
      </c>
      <c r="M53" s="1"/>
      <c r="N53" s="1"/>
      <c r="O53" s="1"/>
      <c r="P53" s="1"/>
    </row>
    <row r="54" spans="1:16" ht="12.75">
      <c r="A54" t="s">
        <v>140</v>
      </c>
      <c r="B54" s="27">
        <v>12</v>
      </c>
      <c r="C54" s="26"/>
      <c r="D54" s="27">
        <v>1</v>
      </c>
      <c r="E54" s="26"/>
      <c r="F54" s="38">
        <v>12.5</v>
      </c>
      <c r="G54" s="71"/>
      <c r="H54" s="52">
        <v>0</v>
      </c>
      <c r="I54" s="52"/>
      <c r="J54" s="52">
        <v>0</v>
      </c>
      <c r="K54" s="63"/>
      <c r="L54" s="37">
        <v>0</v>
      </c>
      <c r="M54" s="1"/>
      <c r="N54" s="1"/>
      <c r="O54" s="1"/>
      <c r="P54" s="1"/>
    </row>
    <row r="55" spans="1:12" ht="12.75">
      <c r="A55" t="s">
        <v>22</v>
      </c>
      <c r="B55" s="25">
        <v>0</v>
      </c>
      <c r="C55" s="25"/>
      <c r="D55" s="25">
        <v>0</v>
      </c>
      <c r="E55" s="25"/>
      <c r="F55" s="38">
        <v>0</v>
      </c>
      <c r="G55" s="80"/>
      <c r="H55" s="52">
        <v>1</v>
      </c>
      <c r="I55" s="52"/>
      <c r="J55" s="52">
        <v>20</v>
      </c>
      <c r="K55" s="63"/>
      <c r="L55" s="37">
        <v>12.75</v>
      </c>
    </row>
    <row r="56" spans="1:12" s="6" customFormat="1" ht="12.75">
      <c r="A56" s="8" t="s">
        <v>133</v>
      </c>
      <c r="B56" s="12">
        <f>+B57+B58+B59</f>
        <v>152</v>
      </c>
      <c r="C56" s="11"/>
      <c r="D56" s="12">
        <f>+D57+D58+D59</f>
        <v>48</v>
      </c>
      <c r="E56" s="11"/>
      <c r="F56" s="41">
        <f>+F57+F58+F59</f>
        <v>177.5</v>
      </c>
      <c r="G56" s="13"/>
      <c r="H56" s="53">
        <f>+H57+H58+H59</f>
        <v>30</v>
      </c>
      <c r="I56" s="16"/>
      <c r="J56" s="53">
        <f>+J57+J58+J59</f>
        <v>46</v>
      </c>
      <c r="K56" s="11"/>
      <c r="L56" s="39">
        <f>+L57+L58+L59</f>
        <v>55.5</v>
      </c>
    </row>
    <row r="57" spans="1:12" ht="12.75">
      <c r="A57" t="s">
        <v>128</v>
      </c>
      <c r="B57" s="27">
        <v>0</v>
      </c>
      <c r="C57" s="28"/>
      <c r="D57" s="27">
        <v>0</v>
      </c>
      <c r="E57" s="28"/>
      <c r="F57" s="40">
        <v>0</v>
      </c>
      <c r="G57" s="71"/>
      <c r="H57" s="25">
        <v>21</v>
      </c>
      <c r="J57" s="25">
        <v>22</v>
      </c>
      <c r="L57" s="36">
        <v>31.25</v>
      </c>
    </row>
    <row r="58" spans="1:12" ht="12.75">
      <c r="A58" t="s">
        <v>129</v>
      </c>
      <c r="B58" s="27">
        <v>152</v>
      </c>
      <c r="C58" s="27"/>
      <c r="D58" s="27">
        <v>48</v>
      </c>
      <c r="E58" s="27"/>
      <c r="F58" s="40">
        <v>177.5</v>
      </c>
      <c r="G58" s="71"/>
      <c r="H58" s="25">
        <v>7</v>
      </c>
      <c r="I58" s="25" t="s">
        <v>73</v>
      </c>
      <c r="J58" s="25">
        <v>14</v>
      </c>
      <c r="K58" s="63"/>
      <c r="L58" s="36">
        <v>16</v>
      </c>
    </row>
    <row r="59" spans="1:12" ht="12.75">
      <c r="A59" t="s">
        <v>130</v>
      </c>
      <c r="B59" s="27">
        <v>0</v>
      </c>
      <c r="C59" s="28"/>
      <c r="D59" s="27">
        <v>0</v>
      </c>
      <c r="E59" s="28"/>
      <c r="F59" s="40">
        <v>0</v>
      </c>
      <c r="G59" s="71"/>
      <c r="H59" s="25">
        <v>2</v>
      </c>
      <c r="J59" s="25">
        <v>10</v>
      </c>
      <c r="L59" s="36">
        <v>8.25</v>
      </c>
    </row>
    <row r="60" spans="1:13" s="6" customFormat="1" ht="12.75">
      <c r="A60" s="8" t="s">
        <v>23</v>
      </c>
      <c r="B60" s="12">
        <f>+B61+B62+B63</f>
        <v>71</v>
      </c>
      <c r="C60" s="11"/>
      <c r="D60" s="12">
        <f>+D61+D62+D63</f>
        <v>12</v>
      </c>
      <c r="E60" s="11"/>
      <c r="F60" s="41">
        <f>+F61+F62+F63</f>
        <v>78.25</v>
      </c>
      <c r="G60" s="13"/>
      <c r="H60" s="17">
        <f>+H61+H62+H63</f>
        <v>0</v>
      </c>
      <c r="I60" s="18"/>
      <c r="J60" s="17">
        <f>+J61+J62+J63</f>
        <v>0</v>
      </c>
      <c r="K60" s="11"/>
      <c r="L60" s="15">
        <f>+L61+L62+L63</f>
        <v>0</v>
      </c>
      <c r="M60" s="10" t="s">
        <v>73</v>
      </c>
    </row>
    <row r="61" spans="1:19" ht="12.75">
      <c r="A61" t="s">
        <v>110</v>
      </c>
      <c r="B61" s="27">
        <v>31</v>
      </c>
      <c r="C61" s="28"/>
      <c r="D61" s="27">
        <v>5</v>
      </c>
      <c r="E61" s="28"/>
      <c r="F61" s="38">
        <v>34</v>
      </c>
      <c r="G61" s="71"/>
      <c r="H61" s="52">
        <v>0</v>
      </c>
      <c r="I61" s="52"/>
      <c r="J61" s="52">
        <v>0</v>
      </c>
      <c r="K61" s="63"/>
      <c r="L61" s="37">
        <v>0</v>
      </c>
      <c r="M61" s="8"/>
      <c r="N61" s="8"/>
      <c r="O61" s="8"/>
      <c r="P61" s="8"/>
      <c r="Q61" s="8"/>
      <c r="R61" s="8"/>
      <c r="S61" s="8"/>
    </row>
    <row r="62" spans="1:19" ht="12.75">
      <c r="A62" t="s">
        <v>111</v>
      </c>
      <c r="B62" s="27">
        <v>29</v>
      </c>
      <c r="C62" s="28"/>
      <c r="D62" s="27">
        <v>5</v>
      </c>
      <c r="E62" s="28"/>
      <c r="F62" s="38">
        <v>32.25</v>
      </c>
      <c r="G62" s="71"/>
      <c r="H62" s="52">
        <v>0</v>
      </c>
      <c r="I62" s="52"/>
      <c r="J62" s="52">
        <v>0</v>
      </c>
      <c r="K62" s="63"/>
      <c r="L62" s="37">
        <v>0</v>
      </c>
      <c r="M62" s="8"/>
      <c r="N62" s="8"/>
      <c r="O62" s="8"/>
      <c r="P62" s="8"/>
      <c r="Q62" s="8"/>
      <c r="R62" s="8"/>
      <c r="S62" s="8"/>
    </row>
    <row r="63" spans="1:19" ht="12.75">
      <c r="A63" t="s">
        <v>112</v>
      </c>
      <c r="B63" s="27">
        <v>11</v>
      </c>
      <c r="C63" s="28"/>
      <c r="D63" s="27">
        <v>2</v>
      </c>
      <c r="E63" s="28"/>
      <c r="F63" s="38">
        <v>12</v>
      </c>
      <c r="G63" s="71"/>
      <c r="H63" s="52">
        <v>0</v>
      </c>
      <c r="I63" s="52"/>
      <c r="J63" s="52">
        <v>0</v>
      </c>
      <c r="K63" s="63"/>
      <c r="L63" s="37">
        <v>0</v>
      </c>
      <c r="M63" s="8"/>
      <c r="N63" s="8"/>
      <c r="O63" s="8"/>
      <c r="P63" s="8"/>
      <c r="Q63" s="8"/>
      <c r="R63" s="8"/>
      <c r="S63" s="8"/>
    </row>
    <row r="64" spans="1:12" s="6" customFormat="1" ht="12.75">
      <c r="A64" s="8" t="s">
        <v>24</v>
      </c>
      <c r="B64" s="12">
        <f>+B66+B67</f>
        <v>34</v>
      </c>
      <c r="C64" s="11"/>
      <c r="D64" s="12">
        <f>+D66+D67</f>
        <v>7</v>
      </c>
      <c r="E64" s="11"/>
      <c r="F64" s="41">
        <f>+F66+F67</f>
        <v>37.75</v>
      </c>
      <c r="G64" s="13"/>
      <c r="H64" s="53">
        <f>+H66+H65+H67</f>
        <v>1</v>
      </c>
      <c r="I64" s="53"/>
      <c r="J64" s="53">
        <f>+J66+J65+J67</f>
        <v>9</v>
      </c>
      <c r="K64" s="12"/>
      <c r="L64" s="39">
        <f>+L66+L67+L65</f>
        <v>7</v>
      </c>
    </row>
    <row r="65" spans="1:19" ht="12.75">
      <c r="A65" t="s">
        <v>174</v>
      </c>
      <c r="B65" s="27">
        <v>0</v>
      </c>
      <c r="C65" s="28"/>
      <c r="D65" s="27">
        <v>0</v>
      </c>
      <c r="E65" s="28"/>
      <c r="F65" s="40">
        <v>0</v>
      </c>
      <c r="G65" s="71"/>
      <c r="H65" s="25">
        <v>1</v>
      </c>
      <c r="I65" s="25"/>
      <c r="J65" s="25">
        <v>7</v>
      </c>
      <c r="K65" s="63"/>
      <c r="L65" s="36">
        <v>5.75</v>
      </c>
      <c r="M65" s="8"/>
      <c r="N65" s="8"/>
      <c r="O65" s="8"/>
      <c r="P65" s="8"/>
      <c r="Q65" s="8"/>
      <c r="R65" s="8"/>
      <c r="S65" s="8"/>
    </row>
    <row r="66" spans="1:19" ht="12.75">
      <c r="A66" t="s">
        <v>115</v>
      </c>
      <c r="B66" s="27">
        <v>34</v>
      </c>
      <c r="C66" s="28"/>
      <c r="D66" s="27">
        <v>7</v>
      </c>
      <c r="E66" s="28"/>
      <c r="F66" s="40">
        <v>37.75</v>
      </c>
      <c r="G66" s="71"/>
      <c r="H66" s="25">
        <v>0</v>
      </c>
      <c r="I66" s="25"/>
      <c r="J66" s="25">
        <v>0</v>
      </c>
      <c r="K66" s="63"/>
      <c r="L66" s="36">
        <v>0</v>
      </c>
      <c r="M66" s="8"/>
      <c r="N66" s="8"/>
      <c r="O66" s="8"/>
      <c r="P66" s="8"/>
      <c r="Q66" s="8"/>
      <c r="R66" s="8"/>
      <c r="S66" s="8"/>
    </row>
    <row r="67" spans="1:19" s="14" customFormat="1" ht="12.75">
      <c r="A67" s="14" t="s">
        <v>192</v>
      </c>
      <c r="B67" s="27">
        <v>0</v>
      </c>
      <c r="C67" s="28"/>
      <c r="D67" s="27">
        <v>0</v>
      </c>
      <c r="E67" s="28"/>
      <c r="F67" s="40">
        <v>0</v>
      </c>
      <c r="G67" s="71"/>
      <c r="H67" s="25">
        <v>0</v>
      </c>
      <c r="I67" s="25" t="s">
        <v>73</v>
      </c>
      <c r="J67" s="25">
        <v>2</v>
      </c>
      <c r="K67" s="63"/>
      <c r="L67" s="36">
        <v>1.25</v>
      </c>
      <c r="M67" s="11"/>
      <c r="N67" s="11"/>
      <c r="O67" s="11"/>
      <c r="P67" s="11"/>
      <c r="Q67" s="11"/>
      <c r="R67" s="11"/>
      <c r="S67" s="11"/>
    </row>
    <row r="68" spans="1:12" s="6" customFormat="1" ht="12.75">
      <c r="A68" s="8" t="s">
        <v>148</v>
      </c>
      <c r="B68" s="12">
        <f>+B69+B71+B70</f>
        <v>28</v>
      </c>
      <c r="C68" s="11"/>
      <c r="D68" s="12">
        <f>+D69+D71+D70</f>
        <v>7</v>
      </c>
      <c r="E68" s="11"/>
      <c r="F68" s="41">
        <f>+F69+F71+F70</f>
        <v>31.75</v>
      </c>
      <c r="G68" s="13"/>
      <c r="H68" s="17">
        <f>+H69+H71+H70</f>
        <v>25</v>
      </c>
      <c r="I68" s="17"/>
      <c r="J68" s="17">
        <f>+J69+J71+J70</f>
        <v>17</v>
      </c>
      <c r="K68" s="12"/>
      <c r="L68" s="15">
        <f>+L69+L71+L70</f>
        <v>34</v>
      </c>
    </row>
    <row r="69" spans="1:19" ht="12.75">
      <c r="A69" t="s">
        <v>127</v>
      </c>
      <c r="B69" s="27">
        <v>0</v>
      </c>
      <c r="C69" s="28"/>
      <c r="D69" s="27">
        <v>0</v>
      </c>
      <c r="E69" s="28"/>
      <c r="F69" s="38">
        <v>0</v>
      </c>
      <c r="G69" s="71"/>
      <c r="H69" s="52">
        <v>4</v>
      </c>
      <c r="I69" s="50"/>
      <c r="J69" s="52">
        <v>6</v>
      </c>
      <c r="L69" s="37">
        <v>7.5</v>
      </c>
      <c r="M69" s="8"/>
      <c r="N69" s="8"/>
      <c r="O69" s="8"/>
      <c r="P69" s="8"/>
      <c r="Q69" s="8"/>
      <c r="R69" s="8"/>
      <c r="S69" s="8"/>
    </row>
    <row r="70" spans="1:19" ht="12.75">
      <c r="A70" t="s">
        <v>118</v>
      </c>
      <c r="B70" s="27">
        <v>0</v>
      </c>
      <c r="C70" s="28"/>
      <c r="D70" s="27">
        <v>0</v>
      </c>
      <c r="E70" s="28"/>
      <c r="F70" s="38">
        <v>0</v>
      </c>
      <c r="G70" s="71"/>
      <c r="H70" s="52">
        <v>21</v>
      </c>
      <c r="I70" s="52"/>
      <c r="J70" s="52">
        <v>11</v>
      </c>
      <c r="K70" s="63"/>
      <c r="L70" s="37">
        <v>26.5</v>
      </c>
      <c r="M70" s="8"/>
      <c r="N70" s="8"/>
      <c r="O70" s="8"/>
      <c r="P70" s="8"/>
      <c r="Q70" s="8"/>
      <c r="R70" s="8"/>
      <c r="S70" s="8"/>
    </row>
    <row r="71" spans="1:19" ht="12.75">
      <c r="A71" t="s">
        <v>117</v>
      </c>
      <c r="B71" s="27">
        <v>28</v>
      </c>
      <c r="C71" s="28"/>
      <c r="D71" s="27">
        <v>7</v>
      </c>
      <c r="E71" s="28"/>
      <c r="F71" s="38">
        <v>31.75</v>
      </c>
      <c r="G71" s="71"/>
      <c r="H71" s="52">
        <v>0</v>
      </c>
      <c r="I71" s="52"/>
      <c r="J71" s="52">
        <v>0</v>
      </c>
      <c r="K71" s="63"/>
      <c r="L71" s="37">
        <v>0</v>
      </c>
      <c r="M71" s="8"/>
      <c r="N71" s="8"/>
      <c r="O71" s="8"/>
      <c r="P71" s="8"/>
      <c r="Q71" s="8"/>
      <c r="R71" s="8"/>
      <c r="S71" s="8"/>
    </row>
    <row r="72" spans="1:12" ht="12.75">
      <c r="A72" s="8" t="s">
        <v>25</v>
      </c>
      <c r="B72" s="12">
        <f>+B73+B74+B75</f>
        <v>361</v>
      </c>
      <c r="C72" s="11"/>
      <c r="D72" s="12">
        <f>+D73+D74+D75</f>
        <v>47</v>
      </c>
      <c r="E72" s="11"/>
      <c r="F72" s="39">
        <f>+F73+F74+F75</f>
        <v>386.25</v>
      </c>
      <c r="G72" s="13"/>
      <c r="H72" s="53">
        <f>+H73+H74+H75</f>
        <v>11</v>
      </c>
      <c r="I72" s="16"/>
      <c r="J72" s="53">
        <f>+J73+J74+J75</f>
        <v>32</v>
      </c>
      <c r="K72" s="65"/>
      <c r="L72" s="39">
        <f>+L73+L74+L75</f>
        <v>30.75</v>
      </c>
    </row>
    <row r="73" spans="1:19" ht="12.75">
      <c r="A73" t="s">
        <v>116</v>
      </c>
      <c r="B73" s="27">
        <v>361</v>
      </c>
      <c r="C73" s="28"/>
      <c r="D73" s="27">
        <v>47</v>
      </c>
      <c r="E73" s="28"/>
      <c r="F73" s="40">
        <v>386.25</v>
      </c>
      <c r="G73" s="71"/>
      <c r="H73" s="25">
        <v>0</v>
      </c>
      <c r="I73" s="25"/>
      <c r="J73" s="25">
        <v>0</v>
      </c>
      <c r="K73" s="63"/>
      <c r="L73" s="36">
        <v>0</v>
      </c>
      <c r="M73" s="8"/>
      <c r="N73" s="8"/>
      <c r="O73" s="8"/>
      <c r="P73" s="8"/>
      <c r="Q73" s="8"/>
      <c r="R73" s="8"/>
      <c r="S73" s="8"/>
    </row>
    <row r="74" spans="1:19" ht="12.75">
      <c r="A74" t="s">
        <v>119</v>
      </c>
      <c r="B74" s="27">
        <v>0</v>
      </c>
      <c r="C74" s="28"/>
      <c r="D74" s="27">
        <v>0</v>
      </c>
      <c r="E74" s="28"/>
      <c r="F74" s="40">
        <v>0</v>
      </c>
      <c r="G74" s="71"/>
      <c r="H74" s="25">
        <v>11</v>
      </c>
      <c r="I74" s="25"/>
      <c r="J74" s="25">
        <v>23</v>
      </c>
      <c r="K74" s="63"/>
      <c r="L74" s="36">
        <v>24.75</v>
      </c>
      <c r="M74" s="8"/>
      <c r="N74" s="8"/>
      <c r="O74" s="8"/>
      <c r="P74" s="8"/>
      <c r="Q74" s="8"/>
      <c r="R74" s="8"/>
      <c r="S74" s="8"/>
    </row>
    <row r="75" spans="1:19" ht="12.75">
      <c r="A75" t="s">
        <v>193</v>
      </c>
      <c r="B75" s="27">
        <v>0</v>
      </c>
      <c r="C75" s="28"/>
      <c r="D75" s="27">
        <v>0</v>
      </c>
      <c r="E75" s="28"/>
      <c r="F75" s="40">
        <v>0</v>
      </c>
      <c r="G75" s="71"/>
      <c r="H75" s="25">
        <v>0</v>
      </c>
      <c r="I75" s="25"/>
      <c r="J75" s="25">
        <v>9</v>
      </c>
      <c r="K75" s="63"/>
      <c r="L75" s="36">
        <v>6</v>
      </c>
      <c r="M75" s="8"/>
      <c r="N75" s="8"/>
      <c r="O75" s="8"/>
      <c r="P75" s="8"/>
      <c r="Q75" s="8"/>
      <c r="R75" s="8"/>
      <c r="S75" s="8"/>
    </row>
    <row r="76" spans="1:12" ht="12.75">
      <c r="A76" s="8" t="s">
        <v>26</v>
      </c>
      <c r="B76" s="12">
        <f>+B77+B78+B79+B81+B80</f>
        <v>720</v>
      </c>
      <c r="C76" s="11"/>
      <c r="D76" s="12">
        <f>+D77+D78+D79+D81+D80</f>
        <v>139</v>
      </c>
      <c r="E76" s="11"/>
      <c r="F76" s="15">
        <f>+F77+F78+F79+F81+B80</f>
        <v>794</v>
      </c>
      <c r="G76" s="13"/>
      <c r="H76" s="17">
        <f>+H77+H78+H79+H81+H80</f>
        <v>44</v>
      </c>
      <c r="I76" s="18"/>
      <c r="J76" s="17">
        <f>+J77+J78+J79+J81+J80</f>
        <v>24</v>
      </c>
      <c r="K76" s="66"/>
      <c r="L76" s="15">
        <f>+L77+L78+L79+L81+L80</f>
        <v>50.75</v>
      </c>
    </row>
    <row r="77" spans="1:12" ht="12.75">
      <c r="A77" t="s">
        <v>27</v>
      </c>
      <c r="B77" s="27">
        <v>720</v>
      </c>
      <c r="C77" s="26"/>
      <c r="D77" s="27">
        <v>139</v>
      </c>
      <c r="E77" s="26"/>
      <c r="F77" s="38">
        <v>794</v>
      </c>
      <c r="G77" s="71"/>
      <c r="H77" s="52">
        <v>0</v>
      </c>
      <c r="I77" s="52"/>
      <c r="J77" s="52">
        <v>0</v>
      </c>
      <c r="K77" s="63"/>
      <c r="L77" s="37">
        <v>0</v>
      </c>
    </row>
    <row r="78" spans="1:12" ht="12.75">
      <c r="A78" t="s">
        <v>149</v>
      </c>
      <c r="B78" s="27">
        <v>0</v>
      </c>
      <c r="C78" s="26"/>
      <c r="D78" s="27">
        <v>0</v>
      </c>
      <c r="E78" s="26"/>
      <c r="F78" s="38">
        <v>0</v>
      </c>
      <c r="G78" s="71"/>
      <c r="H78" s="52">
        <v>14</v>
      </c>
      <c r="I78" s="52"/>
      <c r="J78" s="52">
        <v>14</v>
      </c>
      <c r="K78" s="63"/>
      <c r="L78" s="37">
        <v>17.75</v>
      </c>
    </row>
    <row r="79" spans="1:18" ht="12.75">
      <c r="A79" t="s">
        <v>150</v>
      </c>
      <c r="B79" s="27">
        <v>0</v>
      </c>
      <c r="C79" s="26"/>
      <c r="D79" s="27">
        <v>0</v>
      </c>
      <c r="E79" s="26"/>
      <c r="F79" s="38">
        <v>0</v>
      </c>
      <c r="G79" s="71"/>
      <c r="H79" s="52">
        <v>14</v>
      </c>
      <c r="I79" s="52"/>
      <c r="J79" s="52">
        <v>9</v>
      </c>
      <c r="K79" s="63"/>
      <c r="L79" s="37">
        <v>16.25</v>
      </c>
      <c r="M79" s="1"/>
      <c r="N79" s="1"/>
      <c r="O79" s="2"/>
      <c r="P79" s="2"/>
      <c r="Q79" s="2"/>
      <c r="R79" s="2"/>
    </row>
    <row r="80" spans="1:18" ht="12.75">
      <c r="A80" t="s">
        <v>135</v>
      </c>
      <c r="B80" s="27">
        <v>0</v>
      </c>
      <c r="C80" s="26"/>
      <c r="D80" s="27">
        <v>0</v>
      </c>
      <c r="E80" s="26"/>
      <c r="F80" s="38">
        <v>0</v>
      </c>
      <c r="G80" s="71"/>
      <c r="H80" s="52">
        <v>14</v>
      </c>
      <c r="I80" s="52"/>
      <c r="J80" s="52">
        <v>0</v>
      </c>
      <c r="K80" s="63"/>
      <c r="L80" s="37">
        <v>14</v>
      </c>
      <c r="M80" s="1"/>
      <c r="N80" s="1"/>
      <c r="O80" s="2"/>
      <c r="P80" s="2"/>
      <c r="Q80" s="2"/>
      <c r="R80" s="2"/>
    </row>
    <row r="81" spans="1:18" ht="12.75">
      <c r="A81" t="s">
        <v>194</v>
      </c>
      <c r="B81" s="27">
        <v>0</v>
      </c>
      <c r="C81" s="26"/>
      <c r="D81" s="27">
        <v>0</v>
      </c>
      <c r="E81" s="26"/>
      <c r="F81" s="38">
        <v>0</v>
      </c>
      <c r="G81" s="71"/>
      <c r="H81" s="52">
        <v>2</v>
      </c>
      <c r="I81" s="52"/>
      <c r="J81" s="52">
        <v>1</v>
      </c>
      <c r="K81" s="63"/>
      <c r="L81" s="37">
        <v>2.75</v>
      </c>
      <c r="M81" s="1"/>
      <c r="N81" s="1"/>
      <c r="O81" s="2"/>
      <c r="P81" s="2"/>
      <c r="Q81" s="2"/>
      <c r="R81" s="2"/>
    </row>
    <row r="82" spans="1:18" ht="12.75">
      <c r="A82" t="s">
        <v>173</v>
      </c>
      <c r="B82" s="27">
        <v>0</v>
      </c>
      <c r="C82" s="26"/>
      <c r="D82" s="27">
        <v>0</v>
      </c>
      <c r="E82" s="26"/>
      <c r="F82" s="38">
        <v>0</v>
      </c>
      <c r="G82" s="71"/>
      <c r="H82" s="52">
        <v>6</v>
      </c>
      <c r="I82" s="52"/>
      <c r="J82" s="52">
        <v>0</v>
      </c>
      <c r="K82" s="63"/>
      <c r="L82" s="37">
        <v>6</v>
      </c>
      <c r="M82" s="1"/>
      <c r="N82" s="1"/>
      <c r="O82" s="2"/>
      <c r="P82" s="2"/>
      <c r="Q82" s="2"/>
      <c r="R82" s="2"/>
    </row>
    <row r="83" spans="1:18" s="6" customFormat="1" ht="12.75">
      <c r="A83" s="6" t="s">
        <v>97</v>
      </c>
      <c r="B83" s="27">
        <v>0</v>
      </c>
      <c r="C83" s="26"/>
      <c r="D83" s="27">
        <v>0</v>
      </c>
      <c r="E83" s="26"/>
      <c r="F83" s="38">
        <v>0</v>
      </c>
      <c r="G83" s="71"/>
      <c r="H83" s="52">
        <v>16</v>
      </c>
      <c r="I83" s="52"/>
      <c r="J83" s="52">
        <v>18</v>
      </c>
      <c r="K83" s="63"/>
      <c r="L83" s="37">
        <v>25.75</v>
      </c>
      <c r="M83" s="5"/>
      <c r="N83" s="5"/>
      <c r="O83" s="5"/>
      <c r="P83" s="5"/>
      <c r="Q83" s="5"/>
      <c r="R83" s="5"/>
    </row>
    <row r="84" spans="1:12" ht="12.75">
      <c r="A84" t="s">
        <v>28</v>
      </c>
      <c r="B84" s="25">
        <v>24</v>
      </c>
      <c r="C84" s="25"/>
      <c r="D84" s="25">
        <v>14</v>
      </c>
      <c r="E84" s="25"/>
      <c r="F84" s="38">
        <v>31.75</v>
      </c>
      <c r="G84" s="80"/>
      <c r="H84" s="52">
        <v>4</v>
      </c>
      <c r="I84" s="52"/>
      <c r="J84" s="52">
        <v>18</v>
      </c>
      <c r="K84" s="63"/>
      <c r="L84" s="37">
        <v>13.5</v>
      </c>
    </row>
    <row r="85" spans="1:12" ht="12.75">
      <c r="A85" s="8" t="s">
        <v>92</v>
      </c>
      <c r="B85" s="12">
        <f>+B86+B87</f>
        <v>191</v>
      </c>
      <c r="C85" s="11"/>
      <c r="D85" s="12">
        <f>+D86+D87</f>
        <v>81</v>
      </c>
      <c r="E85" s="11"/>
      <c r="F85" s="39">
        <f>+F86+F87</f>
        <v>232.5</v>
      </c>
      <c r="G85" s="13"/>
      <c r="H85" s="53">
        <f>+H86+H87</f>
        <v>7</v>
      </c>
      <c r="I85" s="16"/>
      <c r="J85" s="53">
        <f>+J86+J87</f>
        <v>13</v>
      </c>
      <c r="K85" s="66"/>
      <c r="L85" s="39">
        <f>+L86+L87</f>
        <v>14.75</v>
      </c>
    </row>
    <row r="86" spans="1:12" ht="12.75">
      <c r="A86" t="s">
        <v>29</v>
      </c>
      <c r="B86" s="27">
        <v>47</v>
      </c>
      <c r="C86" s="26"/>
      <c r="D86" s="27">
        <v>18</v>
      </c>
      <c r="E86" s="26"/>
      <c r="F86" s="40">
        <v>56.5</v>
      </c>
      <c r="G86" s="71"/>
      <c r="H86" s="25">
        <v>0</v>
      </c>
      <c r="I86" s="25"/>
      <c r="J86" s="25">
        <v>0</v>
      </c>
      <c r="K86" s="63"/>
      <c r="L86" s="36">
        <v>0</v>
      </c>
    </row>
    <row r="87" spans="1:22" ht="12.75">
      <c r="A87" t="s">
        <v>30</v>
      </c>
      <c r="B87" s="27">
        <v>144</v>
      </c>
      <c r="C87" s="26"/>
      <c r="D87" s="27">
        <v>63</v>
      </c>
      <c r="E87" s="26"/>
      <c r="F87" s="40">
        <v>176</v>
      </c>
      <c r="G87" s="71"/>
      <c r="H87" s="25">
        <v>7</v>
      </c>
      <c r="I87" s="25"/>
      <c r="J87" s="25">
        <v>13</v>
      </c>
      <c r="K87" s="63"/>
      <c r="L87" s="36">
        <v>14.75</v>
      </c>
      <c r="M87" s="1"/>
      <c r="N87" s="1"/>
      <c r="O87" s="1"/>
      <c r="P87" s="1"/>
      <c r="Q87" s="1"/>
      <c r="R87" s="1"/>
      <c r="S87" s="2"/>
      <c r="T87" s="2"/>
      <c r="U87" s="2"/>
      <c r="V87" s="2"/>
    </row>
    <row r="90" spans="1:17" ht="12.75">
      <c r="A90" s="2" t="s">
        <v>33</v>
      </c>
      <c r="B90" s="24">
        <f>+B95+B92+B104+B94+B96+B101+B103+B105+B107+B110+B113</f>
        <v>2008</v>
      </c>
      <c r="C90" s="24"/>
      <c r="D90" s="24">
        <f>+D95+D92+D104+D94+D96+D101+D103+D105+D107+D110+D113</f>
        <v>559</v>
      </c>
      <c r="E90" s="24"/>
      <c r="F90" s="19">
        <f>+F95+F92+F104+F94+F96+F101+F103+F105+F107+F110+F113</f>
        <v>2299</v>
      </c>
      <c r="G90" s="82"/>
      <c r="H90" s="24">
        <f>+H95+H92+H104+H94+H96+H101+H103+H105+H107+H110+H113</f>
        <v>167</v>
      </c>
      <c r="I90" s="24"/>
      <c r="J90" s="24">
        <f>+J95+J92+J104+J94+J96+J101+J103+J105+J107+J110+J113</f>
        <v>408</v>
      </c>
      <c r="K90" s="51"/>
      <c r="L90" s="19">
        <f>+L95+L92+L104+L94+L96+L101+L103+L105+L107+L110+L113</f>
        <v>432.25</v>
      </c>
      <c r="M90" s="2"/>
      <c r="N90" s="2"/>
      <c r="O90" s="2"/>
      <c r="P90" s="2"/>
      <c r="Q90" s="2"/>
    </row>
    <row r="91" spans="2:12" ht="12.75">
      <c r="B91" s="25"/>
      <c r="D91" s="25"/>
      <c r="F91" s="38"/>
      <c r="G91" s="80"/>
      <c r="H91" s="52"/>
      <c r="I91" s="50"/>
      <c r="J91" s="52"/>
      <c r="L91" s="37"/>
    </row>
    <row r="92" spans="1:12" ht="12.75">
      <c r="A92" t="s">
        <v>34</v>
      </c>
      <c r="B92" s="25">
        <v>839</v>
      </c>
      <c r="D92" s="25">
        <v>187</v>
      </c>
      <c r="F92" s="38">
        <v>938.5</v>
      </c>
      <c r="G92" s="80"/>
      <c r="H92" s="52">
        <v>0</v>
      </c>
      <c r="I92" s="50"/>
      <c r="J92" s="52">
        <v>0</v>
      </c>
      <c r="L92" s="37">
        <v>0</v>
      </c>
    </row>
    <row r="93" spans="1:12" ht="12.75">
      <c r="A93" s="8" t="s">
        <v>35</v>
      </c>
      <c r="B93" s="12">
        <f>+B94+B95</f>
        <v>381</v>
      </c>
      <c r="C93" s="11"/>
      <c r="D93" s="12">
        <f>+D94+D95</f>
        <v>142</v>
      </c>
      <c r="E93" s="11"/>
      <c r="F93" s="39">
        <f>+F94+F95</f>
        <v>450.75</v>
      </c>
      <c r="G93" s="13"/>
      <c r="H93" s="53">
        <f>+H94+H95</f>
        <v>27</v>
      </c>
      <c r="I93" s="16"/>
      <c r="J93" s="53">
        <f>+J94+J95</f>
        <v>54</v>
      </c>
      <c r="K93" s="66"/>
      <c r="L93" s="39">
        <f>+L94+L95</f>
        <v>62.5</v>
      </c>
    </row>
    <row r="94" spans="1:12" ht="12.75">
      <c r="A94" t="s">
        <v>152</v>
      </c>
      <c r="B94" s="27">
        <v>205</v>
      </c>
      <c r="C94" s="27"/>
      <c r="D94" s="27">
        <v>80</v>
      </c>
      <c r="E94" s="27"/>
      <c r="F94" s="40">
        <v>244.25</v>
      </c>
      <c r="G94" s="71"/>
      <c r="H94" s="25">
        <v>27</v>
      </c>
      <c r="I94" s="25"/>
      <c r="J94" s="25">
        <v>54</v>
      </c>
      <c r="K94" s="63"/>
      <c r="L94" s="36">
        <v>62.5</v>
      </c>
    </row>
    <row r="95" spans="1:12" ht="12.75">
      <c r="A95" t="s">
        <v>151</v>
      </c>
      <c r="B95" s="27">
        <v>176</v>
      </c>
      <c r="C95" s="28"/>
      <c r="D95" s="27">
        <v>62</v>
      </c>
      <c r="E95" s="28"/>
      <c r="F95" s="40">
        <v>206.5</v>
      </c>
      <c r="G95" s="71"/>
      <c r="H95" s="25">
        <v>0</v>
      </c>
      <c r="J95" s="25">
        <v>0</v>
      </c>
      <c r="L95" s="36">
        <v>0</v>
      </c>
    </row>
    <row r="96" spans="1:12" ht="12.75">
      <c r="A96" s="8" t="s">
        <v>175</v>
      </c>
      <c r="B96" s="12">
        <f>+B97+B98+B99+B100</f>
        <v>0</v>
      </c>
      <c r="C96" s="12"/>
      <c r="D96" s="12">
        <f>+D97+D98+D99+D100</f>
        <v>0</v>
      </c>
      <c r="E96" s="12"/>
      <c r="F96" s="41">
        <f>+F97+F98+F99+F100</f>
        <v>0</v>
      </c>
      <c r="G96" s="13"/>
      <c r="H96" s="17">
        <f>+H97+H98+H99+H100</f>
        <v>113</v>
      </c>
      <c r="I96" s="17"/>
      <c r="J96" s="17">
        <f>+J97+J98+J99+J100</f>
        <v>280</v>
      </c>
      <c r="K96" s="65"/>
      <c r="L96" s="15">
        <f>+L97+L98+L99+L100</f>
        <v>299</v>
      </c>
    </row>
    <row r="97" spans="1:12" ht="12.75">
      <c r="A97" s="6" t="s">
        <v>179</v>
      </c>
      <c r="B97" s="27">
        <v>0</v>
      </c>
      <c r="C97" s="27" t="s">
        <v>73</v>
      </c>
      <c r="D97" s="27">
        <v>0</v>
      </c>
      <c r="E97" s="27"/>
      <c r="F97" s="42">
        <v>0</v>
      </c>
      <c r="G97" s="71"/>
      <c r="H97" s="52">
        <v>5</v>
      </c>
      <c r="I97" s="52" t="s">
        <v>73</v>
      </c>
      <c r="J97" s="52">
        <v>1</v>
      </c>
      <c r="K97" s="67"/>
      <c r="L97" s="37">
        <v>5.5</v>
      </c>
    </row>
    <row r="98" spans="1:12" ht="12.75">
      <c r="A98" t="s">
        <v>176</v>
      </c>
      <c r="B98" s="27">
        <v>0</v>
      </c>
      <c r="C98" s="27"/>
      <c r="D98" s="27">
        <v>0</v>
      </c>
      <c r="E98" s="27"/>
      <c r="F98" s="38">
        <v>0</v>
      </c>
      <c r="G98" s="71"/>
      <c r="H98" s="52">
        <v>9</v>
      </c>
      <c r="I98" s="52"/>
      <c r="J98" s="52">
        <v>20</v>
      </c>
      <c r="K98" s="63"/>
      <c r="L98" s="37">
        <v>22</v>
      </c>
    </row>
    <row r="99" spans="1:12" ht="12.75">
      <c r="A99" t="s">
        <v>177</v>
      </c>
      <c r="B99" s="27">
        <v>0</v>
      </c>
      <c r="C99" s="27"/>
      <c r="D99" s="27">
        <v>0</v>
      </c>
      <c r="E99" s="27"/>
      <c r="F99" s="38">
        <v>0</v>
      </c>
      <c r="G99" s="71"/>
      <c r="H99" s="52">
        <v>26</v>
      </c>
      <c r="I99" s="52"/>
      <c r="J99" s="52">
        <v>26</v>
      </c>
      <c r="K99" s="63"/>
      <c r="L99" s="37">
        <v>44.75</v>
      </c>
    </row>
    <row r="100" spans="1:12" ht="12.75">
      <c r="A100" t="s">
        <v>178</v>
      </c>
      <c r="B100" s="27">
        <v>0</v>
      </c>
      <c r="C100" s="27"/>
      <c r="D100" s="27">
        <v>0</v>
      </c>
      <c r="E100" s="27"/>
      <c r="F100" s="38">
        <v>0</v>
      </c>
      <c r="G100" s="71"/>
      <c r="H100" s="52">
        <v>73</v>
      </c>
      <c r="I100" s="52"/>
      <c r="J100" s="52">
        <v>233</v>
      </c>
      <c r="K100" s="63"/>
      <c r="L100" s="37">
        <v>226.75</v>
      </c>
    </row>
    <row r="101" spans="1:12" ht="12.75">
      <c r="A101" t="s">
        <v>202</v>
      </c>
      <c r="B101" s="25">
        <v>0</v>
      </c>
      <c r="C101" s="25"/>
      <c r="D101" s="25">
        <v>0</v>
      </c>
      <c r="E101" s="25"/>
      <c r="F101" s="38">
        <v>0</v>
      </c>
      <c r="G101" s="80"/>
      <c r="H101" s="52">
        <v>0</v>
      </c>
      <c r="I101" s="52"/>
      <c r="J101" s="52">
        <v>8</v>
      </c>
      <c r="K101" s="63"/>
      <c r="L101" s="37">
        <v>4.25</v>
      </c>
    </row>
    <row r="102" spans="1:12" ht="12.75">
      <c r="A102" s="8" t="s">
        <v>36</v>
      </c>
      <c r="B102" s="12">
        <f>+B103+B104</f>
        <v>77</v>
      </c>
      <c r="C102" s="11"/>
      <c r="D102" s="12">
        <f>+D103+D104</f>
        <v>26</v>
      </c>
      <c r="E102" s="11"/>
      <c r="F102" s="39">
        <f>+F103+F104</f>
        <v>92.25</v>
      </c>
      <c r="G102" s="13"/>
      <c r="H102" s="53">
        <f>+H103+H104</f>
        <v>9</v>
      </c>
      <c r="I102" s="16"/>
      <c r="J102" s="53">
        <f>+J103+J104</f>
        <v>10</v>
      </c>
      <c r="K102" s="66"/>
      <c r="L102" s="39">
        <f>+L103+L104</f>
        <v>14.5</v>
      </c>
    </row>
    <row r="103" spans="1:12" ht="12.75">
      <c r="A103" t="s">
        <v>154</v>
      </c>
      <c r="B103" s="27">
        <v>51</v>
      </c>
      <c r="C103" s="27"/>
      <c r="D103" s="27">
        <v>12</v>
      </c>
      <c r="E103" s="27"/>
      <c r="F103" s="40">
        <v>58.5</v>
      </c>
      <c r="G103" s="71"/>
      <c r="H103" s="25">
        <v>9</v>
      </c>
      <c r="I103" s="25"/>
      <c r="J103" s="25">
        <v>10</v>
      </c>
      <c r="K103" s="63"/>
      <c r="L103" s="36">
        <v>14.5</v>
      </c>
    </row>
    <row r="104" spans="1:12" ht="12.75">
      <c r="A104" t="s">
        <v>153</v>
      </c>
      <c r="B104" s="27">
        <v>26</v>
      </c>
      <c r="C104" s="28"/>
      <c r="D104" s="27">
        <v>14</v>
      </c>
      <c r="E104" s="28"/>
      <c r="F104" s="40">
        <v>33.75</v>
      </c>
      <c r="G104" s="28"/>
      <c r="H104" s="25">
        <v>0</v>
      </c>
      <c r="J104" s="25">
        <v>0</v>
      </c>
      <c r="L104" s="36">
        <v>0</v>
      </c>
    </row>
    <row r="105" spans="1:12" ht="12.75">
      <c r="A105" s="8" t="s">
        <v>37</v>
      </c>
      <c r="B105" s="17">
        <f>+B106+B108+B109</f>
        <v>218</v>
      </c>
      <c r="C105" s="11"/>
      <c r="D105" s="17">
        <f>+D106+D108+D109</f>
        <v>84</v>
      </c>
      <c r="E105" s="11"/>
      <c r="F105" s="15">
        <f>+F106+F108</f>
        <v>260</v>
      </c>
      <c r="G105" s="13"/>
      <c r="H105" s="17">
        <f>+H106+H108+H109</f>
        <v>18</v>
      </c>
      <c r="I105" s="18"/>
      <c r="J105" s="17">
        <f>+J106+J108+J109</f>
        <v>56</v>
      </c>
      <c r="K105" s="16"/>
      <c r="L105" s="15">
        <f>+L106+L107+L108+L109</f>
        <v>52</v>
      </c>
    </row>
    <row r="106" spans="1:17" ht="12.75">
      <c r="A106" t="s">
        <v>120</v>
      </c>
      <c r="B106" s="27">
        <v>218</v>
      </c>
      <c r="C106" s="26"/>
      <c r="D106" s="27">
        <v>84</v>
      </c>
      <c r="E106" s="26"/>
      <c r="F106" s="38">
        <v>260</v>
      </c>
      <c r="G106" s="71"/>
      <c r="H106" s="52">
        <v>0</v>
      </c>
      <c r="I106" s="52"/>
      <c r="J106" s="52">
        <v>0</v>
      </c>
      <c r="K106" s="63"/>
      <c r="L106" s="37">
        <v>0</v>
      </c>
      <c r="M106" s="1"/>
      <c r="N106" s="1"/>
      <c r="O106" s="1"/>
      <c r="P106" s="1"/>
      <c r="Q106" s="1"/>
    </row>
    <row r="107" spans="1:12" ht="12.75">
      <c r="A107" t="s">
        <v>196</v>
      </c>
      <c r="B107" s="25">
        <v>181</v>
      </c>
      <c r="D107" s="25">
        <v>50</v>
      </c>
      <c r="F107" s="38">
        <v>209</v>
      </c>
      <c r="G107" s="80"/>
      <c r="H107" s="52">
        <v>0</v>
      </c>
      <c r="I107" s="50"/>
      <c r="J107" s="52">
        <v>0</v>
      </c>
      <c r="L107" s="37">
        <v>0</v>
      </c>
    </row>
    <row r="108" spans="1:17" ht="12.75">
      <c r="A108" t="s">
        <v>121</v>
      </c>
      <c r="B108" s="27">
        <v>0</v>
      </c>
      <c r="C108" s="26"/>
      <c r="D108" s="27">
        <v>0</v>
      </c>
      <c r="E108" s="26"/>
      <c r="F108" s="38">
        <v>0</v>
      </c>
      <c r="G108" s="71"/>
      <c r="H108" s="52">
        <v>18</v>
      </c>
      <c r="I108" s="52"/>
      <c r="J108" s="52">
        <v>53</v>
      </c>
      <c r="K108" s="63"/>
      <c r="L108" s="37">
        <v>50.25</v>
      </c>
      <c r="M108" s="1"/>
      <c r="N108" s="1"/>
      <c r="O108" s="1"/>
      <c r="P108" s="1"/>
      <c r="Q108" s="1"/>
    </row>
    <row r="109" spans="1:17" ht="12.75">
      <c r="A109" t="s">
        <v>195</v>
      </c>
      <c r="B109" s="27">
        <v>0</v>
      </c>
      <c r="C109" s="26"/>
      <c r="D109" s="27">
        <v>0</v>
      </c>
      <c r="E109" s="26"/>
      <c r="F109" s="38">
        <v>0</v>
      </c>
      <c r="G109" s="71"/>
      <c r="H109" s="52">
        <v>0</v>
      </c>
      <c r="I109" s="52"/>
      <c r="J109" s="52">
        <v>3</v>
      </c>
      <c r="K109" s="63"/>
      <c r="L109" s="37">
        <v>1.75</v>
      </c>
      <c r="M109" s="1"/>
      <c r="N109" s="1"/>
      <c r="O109" s="1"/>
      <c r="P109" s="1"/>
      <c r="Q109" s="1"/>
    </row>
    <row r="110" spans="1:12" ht="12.75">
      <c r="A110" s="8" t="s">
        <v>157</v>
      </c>
      <c r="B110" s="12">
        <f>+B112+B111</f>
        <v>59</v>
      </c>
      <c r="C110" s="11"/>
      <c r="D110" s="12">
        <f>+D112+D111</f>
        <v>32</v>
      </c>
      <c r="E110" s="11"/>
      <c r="F110" s="39">
        <f>+F112+F111</f>
        <v>74.5</v>
      </c>
      <c r="G110" s="13"/>
      <c r="H110" s="53">
        <f>+H112+H111</f>
        <v>0</v>
      </c>
      <c r="I110" s="16"/>
      <c r="J110" s="53">
        <f>+J112+J111</f>
        <v>0</v>
      </c>
      <c r="K110" s="16"/>
      <c r="L110" s="39">
        <f>+L112+L111</f>
        <v>0</v>
      </c>
    </row>
    <row r="111" spans="1:17" ht="12.75">
      <c r="A111" t="s">
        <v>81</v>
      </c>
      <c r="B111" s="27">
        <v>14</v>
      </c>
      <c r="C111" s="26"/>
      <c r="D111" s="27">
        <v>13</v>
      </c>
      <c r="E111" s="26"/>
      <c r="F111" s="40">
        <v>21.5</v>
      </c>
      <c r="G111" s="71"/>
      <c r="H111" s="25">
        <v>0</v>
      </c>
      <c r="I111" s="25"/>
      <c r="J111" s="25">
        <v>0</v>
      </c>
      <c r="K111" s="63"/>
      <c r="L111" s="36">
        <v>0</v>
      </c>
      <c r="M111" s="1"/>
      <c r="N111" s="1"/>
      <c r="O111" s="1"/>
      <c r="P111" s="1"/>
      <c r="Q111" s="1"/>
    </row>
    <row r="112" spans="1:17" ht="12.75">
      <c r="A112" t="s">
        <v>82</v>
      </c>
      <c r="B112" s="27">
        <v>45</v>
      </c>
      <c r="C112" s="26"/>
      <c r="D112" s="27">
        <v>19</v>
      </c>
      <c r="E112" s="26"/>
      <c r="F112" s="40">
        <v>53</v>
      </c>
      <c r="G112" s="71"/>
      <c r="H112" s="25">
        <v>0</v>
      </c>
      <c r="I112" s="25"/>
      <c r="J112" s="25">
        <v>0</v>
      </c>
      <c r="K112" s="63"/>
      <c r="L112" s="36">
        <v>0</v>
      </c>
      <c r="M112" s="1"/>
      <c r="N112" s="1"/>
      <c r="O112" s="1"/>
      <c r="P112" s="1"/>
      <c r="Q112" s="1"/>
    </row>
    <row r="113" spans="1:12" ht="12.75">
      <c r="A113" s="8" t="s">
        <v>38</v>
      </c>
      <c r="B113" s="12">
        <f>+B114+B115</f>
        <v>253</v>
      </c>
      <c r="C113" s="11"/>
      <c r="D113" s="12">
        <f>+D114+D115</f>
        <v>38</v>
      </c>
      <c r="E113" s="11"/>
      <c r="F113" s="15">
        <f>+F114+F115</f>
        <v>274</v>
      </c>
      <c r="G113" s="13"/>
      <c r="H113" s="17">
        <v>0</v>
      </c>
      <c r="I113" s="18"/>
      <c r="J113" s="17">
        <v>0</v>
      </c>
      <c r="K113" s="16"/>
      <c r="L113" s="20">
        <v>0</v>
      </c>
    </row>
    <row r="114" spans="1:16" ht="12.75">
      <c r="A114" t="s">
        <v>39</v>
      </c>
      <c r="B114" s="27">
        <v>53</v>
      </c>
      <c r="C114" s="26"/>
      <c r="D114" s="27">
        <v>10</v>
      </c>
      <c r="E114" s="26"/>
      <c r="F114" s="38">
        <v>59</v>
      </c>
      <c r="G114" s="71"/>
      <c r="H114" s="52">
        <v>0</v>
      </c>
      <c r="I114" s="52"/>
      <c r="J114" s="52">
        <v>0</v>
      </c>
      <c r="K114" s="63"/>
      <c r="L114" s="37">
        <v>0</v>
      </c>
      <c r="M114" s="1"/>
      <c r="N114" s="1"/>
      <c r="O114" s="1"/>
      <c r="P114" s="1"/>
    </row>
    <row r="115" spans="1:16" ht="12.75">
      <c r="A115" t="s">
        <v>40</v>
      </c>
      <c r="B115" s="27">
        <v>200</v>
      </c>
      <c r="C115" s="26"/>
      <c r="D115" s="27">
        <v>28</v>
      </c>
      <c r="E115" s="26"/>
      <c r="F115" s="38">
        <v>215</v>
      </c>
      <c r="G115" s="71"/>
      <c r="H115" s="52">
        <v>0</v>
      </c>
      <c r="I115" s="52"/>
      <c r="J115" s="52">
        <v>0</v>
      </c>
      <c r="K115" s="63"/>
      <c r="L115" s="37">
        <v>0</v>
      </c>
      <c r="M115" s="1"/>
      <c r="N115" s="1"/>
      <c r="O115" s="1"/>
      <c r="P115" s="1"/>
    </row>
    <row r="116" spans="2:16" ht="12.75">
      <c r="B116" s="27"/>
      <c r="C116" s="26"/>
      <c r="D116" s="27"/>
      <c r="E116" s="26"/>
      <c r="F116" s="38"/>
      <c r="G116" s="71"/>
      <c r="H116" s="52"/>
      <c r="I116" s="52"/>
      <c r="J116" s="52"/>
      <c r="K116" s="63"/>
      <c r="L116" s="37"/>
      <c r="M116" s="1"/>
      <c r="N116" s="1"/>
      <c r="O116" s="1"/>
      <c r="P116" s="1"/>
    </row>
    <row r="117" spans="2:16" ht="12.75">
      <c r="B117" s="27"/>
      <c r="C117" s="26"/>
      <c r="D117" s="27"/>
      <c r="E117" s="26"/>
      <c r="F117" s="38"/>
      <c r="G117" s="71"/>
      <c r="H117" s="52"/>
      <c r="I117" s="52"/>
      <c r="J117" s="52"/>
      <c r="K117" s="63"/>
      <c r="L117" s="37"/>
      <c r="M117" s="1"/>
      <c r="N117" s="1"/>
      <c r="O117" s="1"/>
      <c r="P117" s="1"/>
    </row>
    <row r="118" spans="1:12" ht="12.75">
      <c r="A118" s="8" t="s">
        <v>181</v>
      </c>
      <c r="B118" s="43">
        <f>+B120++B122+B123+B124+B120+B125</f>
        <v>392</v>
      </c>
      <c r="C118" s="29"/>
      <c r="D118" s="43">
        <f>+D120++D122+D123+D124+D120+D125</f>
        <v>85</v>
      </c>
      <c r="E118" s="29"/>
      <c r="F118" s="78">
        <f>+F120++F122+F123+F124+F120+F125</f>
        <v>439.75</v>
      </c>
      <c r="G118" s="83"/>
      <c r="H118" s="24">
        <f>+H122+H123+H124+H120+H125+H127</f>
        <v>146</v>
      </c>
      <c r="I118" s="55"/>
      <c r="J118" s="24">
        <f>+J122+J123+J124+J120+J125+J127</f>
        <v>129</v>
      </c>
      <c r="K118" s="68"/>
      <c r="L118" s="19">
        <f>+L122+L123+L124+L120+L125+L127</f>
        <v>217.75</v>
      </c>
    </row>
    <row r="119" spans="1:12" ht="12.75">
      <c r="A119" s="8"/>
      <c r="B119" s="43"/>
      <c r="C119" s="29"/>
      <c r="D119" s="43"/>
      <c r="E119" s="29"/>
      <c r="F119" s="19"/>
      <c r="G119" s="83"/>
      <c r="H119" s="24"/>
      <c r="I119" s="55"/>
      <c r="J119" s="24"/>
      <c r="K119" s="68"/>
      <c r="L119" s="19"/>
    </row>
    <row r="120" spans="1:12" ht="12.75">
      <c r="A120" t="s">
        <v>106</v>
      </c>
      <c r="B120" s="27">
        <v>0</v>
      </c>
      <c r="C120" s="28"/>
      <c r="D120" s="27">
        <v>0</v>
      </c>
      <c r="E120" s="28"/>
      <c r="F120" s="40">
        <v>0</v>
      </c>
      <c r="G120" s="71"/>
      <c r="H120" s="25">
        <v>75</v>
      </c>
      <c r="J120" s="25">
        <v>74</v>
      </c>
      <c r="L120" s="36">
        <v>117.5</v>
      </c>
    </row>
    <row r="121" spans="1:12" ht="12.75">
      <c r="A121" t="s">
        <v>203</v>
      </c>
      <c r="B121" s="11"/>
      <c r="C121" s="11"/>
      <c r="D121" s="11"/>
      <c r="E121" s="11"/>
      <c r="F121" s="16"/>
      <c r="G121" s="11"/>
      <c r="H121" s="16"/>
      <c r="I121" s="16"/>
      <c r="J121" s="16"/>
      <c r="K121" s="66"/>
      <c r="L121" s="16"/>
    </row>
    <row r="122" spans="1:12" ht="12.75">
      <c r="A122" t="s">
        <v>204</v>
      </c>
      <c r="B122" s="27">
        <v>0</v>
      </c>
      <c r="C122" s="28"/>
      <c r="D122" s="27">
        <v>0</v>
      </c>
      <c r="E122" s="28"/>
      <c r="F122" s="40">
        <v>0</v>
      </c>
      <c r="G122" s="71"/>
      <c r="H122" s="25">
        <v>0</v>
      </c>
      <c r="J122" s="25">
        <v>2</v>
      </c>
      <c r="L122" s="36">
        <v>1</v>
      </c>
    </row>
    <row r="123" spans="1:12" ht="12.75">
      <c r="A123" t="s">
        <v>205</v>
      </c>
      <c r="B123" s="27">
        <v>0</v>
      </c>
      <c r="C123" s="28"/>
      <c r="D123" s="27">
        <v>0</v>
      </c>
      <c r="E123" s="28"/>
      <c r="F123" s="40">
        <v>0</v>
      </c>
      <c r="G123" s="71"/>
      <c r="H123" s="25">
        <v>0</v>
      </c>
      <c r="J123" s="25">
        <v>6</v>
      </c>
      <c r="L123" s="36">
        <v>3.25</v>
      </c>
    </row>
    <row r="124" spans="1:12" ht="12.75">
      <c r="A124" t="s">
        <v>206</v>
      </c>
      <c r="B124" s="27">
        <v>0</v>
      </c>
      <c r="C124" s="28"/>
      <c r="D124" s="27">
        <v>0</v>
      </c>
      <c r="E124" s="28"/>
      <c r="F124" s="40">
        <v>0</v>
      </c>
      <c r="G124" s="71"/>
      <c r="H124" s="25">
        <v>2</v>
      </c>
      <c r="J124" s="25">
        <v>12</v>
      </c>
      <c r="L124" s="36">
        <v>8.25</v>
      </c>
    </row>
    <row r="125" spans="1:12" s="6" customFormat="1" ht="12.75">
      <c r="A125" s="8" t="s">
        <v>58</v>
      </c>
      <c r="B125" s="44">
        <f>+B126+B127</f>
        <v>392</v>
      </c>
      <c r="C125" s="11"/>
      <c r="D125" s="44">
        <f>+D126+D127</f>
        <v>85</v>
      </c>
      <c r="E125" s="11"/>
      <c r="F125" s="76">
        <f>+F126+F127</f>
        <v>439.75</v>
      </c>
      <c r="G125" s="13"/>
      <c r="H125" s="44">
        <f>+H126+H127</f>
        <v>69</v>
      </c>
      <c r="I125" s="18"/>
      <c r="J125" s="44">
        <f>+J126+J127</f>
        <v>35</v>
      </c>
      <c r="K125" s="66"/>
      <c r="L125" s="76">
        <f>+L126+L127</f>
        <v>87.75</v>
      </c>
    </row>
    <row r="126" spans="1:12" ht="12.75">
      <c r="A126" t="s">
        <v>105</v>
      </c>
      <c r="B126" s="27">
        <v>260</v>
      </c>
      <c r="C126" s="28"/>
      <c r="D126" s="27">
        <v>54</v>
      </c>
      <c r="E126" s="28"/>
      <c r="F126" s="38">
        <v>289.5</v>
      </c>
      <c r="G126" s="71"/>
      <c r="H126" s="52">
        <v>69</v>
      </c>
      <c r="I126" s="50"/>
      <c r="J126" s="52">
        <v>35</v>
      </c>
      <c r="L126" s="37">
        <v>87.75</v>
      </c>
    </row>
    <row r="127" spans="1:12" ht="12.75">
      <c r="A127" t="s">
        <v>207</v>
      </c>
      <c r="B127" s="25">
        <v>132</v>
      </c>
      <c r="D127" s="25">
        <v>31</v>
      </c>
      <c r="F127" s="38">
        <v>150.25</v>
      </c>
      <c r="G127" s="80"/>
      <c r="H127" s="52">
        <v>0</v>
      </c>
      <c r="I127" s="50"/>
      <c r="J127" s="52">
        <v>0</v>
      </c>
      <c r="L127" s="38">
        <v>0</v>
      </c>
    </row>
    <row r="128" spans="2:12" ht="12.75">
      <c r="B128" s="25"/>
      <c r="D128" s="25"/>
      <c r="F128" s="38"/>
      <c r="G128" s="80"/>
      <c r="H128" s="52"/>
      <c r="I128" s="50"/>
      <c r="J128" s="52"/>
      <c r="L128" s="38"/>
    </row>
    <row r="129" spans="4:12" ht="12.75">
      <c r="D129" s="25" t="s">
        <v>73</v>
      </c>
      <c r="F129" s="38" t="s">
        <v>73</v>
      </c>
      <c r="G129" s="80"/>
      <c r="H129" s="52" t="s">
        <v>73</v>
      </c>
      <c r="I129" s="52"/>
      <c r="J129" s="52" t="s">
        <v>73</v>
      </c>
      <c r="K129" s="63"/>
      <c r="L129" s="37" t="s">
        <v>73</v>
      </c>
    </row>
    <row r="130" spans="1:16" ht="12.75">
      <c r="A130" s="2" t="s">
        <v>41</v>
      </c>
      <c r="B130" s="24">
        <f>+B132+B133+B134+B135+B136+B137+B138+B139+B140+B141+B143+B144+B145+B146+B147+B152+B158+B162+B165+B142</f>
        <v>995</v>
      </c>
      <c r="C130" s="23"/>
      <c r="D130" s="24">
        <f>+D132+D133+D134+D135+D136+D137+D138+D139+D140+D141+D143+D144+D145+D146+D147+D152+D158+D162+D165+D142</f>
        <v>198</v>
      </c>
      <c r="E130" s="23"/>
      <c r="F130" s="19">
        <f>+F132+F133+F134+F135+F136+F137+F138+F139+F140+F141+F143+F144+F145+F146+F147+F152+F158+F162+F165+F142</f>
        <v>1100</v>
      </c>
      <c r="G130" s="23"/>
      <c r="H130" s="24">
        <f>+H132+H133+H134+H135+H136+H137+H138+H139+H140+H141+H143+H144+H145+H146+H147+H152+H158+H162+H165+H142</f>
        <v>302</v>
      </c>
      <c r="I130" s="34"/>
      <c r="J130" s="24">
        <f>+J132+J133+J134+J135+J136+J137+J138+J139+J140+J141+J143+J144+J145+J146+J147+J152+J158+J162+J165+J142</f>
        <v>1476</v>
      </c>
      <c r="K130" s="61"/>
      <c r="L130" s="19">
        <f>+L132+L133+L134+L135+L136+L137+L138+L139+L140+L141+L143+L144+L145+L146+L147+L152+L158+L162+L165+L142</f>
        <v>1201.75</v>
      </c>
      <c r="M130" s="2"/>
      <c r="N130" s="2"/>
      <c r="O130" s="2"/>
      <c r="P130" s="2"/>
    </row>
    <row r="131" spans="2:12" ht="12.75">
      <c r="B131" s="25"/>
      <c r="D131" s="25"/>
      <c r="F131" s="40"/>
      <c r="G131" s="80"/>
      <c r="H131" s="25"/>
      <c r="J131" s="25"/>
      <c r="L131" s="36"/>
    </row>
    <row r="132" spans="1:12" ht="12.75">
      <c r="A132" t="s">
        <v>42</v>
      </c>
      <c r="B132" s="25">
        <v>0</v>
      </c>
      <c r="C132" s="25"/>
      <c r="D132" s="25">
        <v>0</v>
      </c>
      <c r="F132" s="40">
        <v>0</v>
      </c>
      <c r="G132" s="80"/>
      <c r="H132" s="25">
        <v>117</v>
      </c>
      <c r="I132" s="25"/>
      <c r="J132" s="25">
        <v>663</v>
      </c>
      <c r="K132" s="63"/>
      <c r="L132" s="36">
        <v>521.75</v>
      </c>
    </row>
    <row r="133" spans="1:12" ht="12.75">
      <c r="A133" t="s">
        <v>122</v>
      </c>
      <c r="B133" s="25">
        <v>0</v>
      </c>
      <c r="C133" s="25"/>
      <c r="D133" s="25">
        <v>0</v>
      </c>
      <c r="F133" s="40">
        <v>0</v>
      </c>
      <c r="G133" s="80"/>
      <c r="H133" s="25">
        <v>11</v>
      </c>
      <c r="I133" s="25"/>
      <c r="J133" s="25">
        <v>46</v>
      </c>
      <c r="K133" s="63"/>
      <c r="L133" s="36">
        <v>41.5</v>
      </c>
    </row>
    <row r="134" spans="1:12" ht="12.75">
      <c r="A134" t="s">
        <v>43</v>
      </c>
      <c r="B134" s="25">
        <v>285</v>
      </c>
      <c r="C134" s="25"/>
      <c r="D134" s="25">
        <v>62</v>
      </c>
      <c r="F134" s="40">
        <v>317.5</v>
      </c>
      <c r="H134" s="25">
        <v>0</v>
      </c>
      <c r="I134" s="25"/>
      <c r="J134" s="25">
        <v>0</v>
      </c>
      <c r="L134" s="36">
        <v>0</v>
      </c>
    </row>
    <row r="135" spans="1:12" ht="12.75">
      <c r="A135" t="s">
        <v>44</v>
      </c>
      <c r="B135" s="25">
        <v>41</v>
      </c>
      <c r="C135" s="25"/>
      <c r="D135" s="25">
        <v>16</v>
      </c>
      <c r="F135" s="40">
        <v>50.5</v>
      </c>
      <c r="H135" s="25">
        <v>0</v>
      </c>
      <c r="I135" s="25"/>
      <c r="J135" s="25">
        <v>0</v>
      </c>
      <c r="L135" s="36">
        <v>0</v>
      </c>
    </row>
    <row r="136" spans="1:12" ht="12.75">
      <c r="A136" t="s">
        <v>45</v>
      </c>
      <c r="B136" s="25">
        <v>48</v>
      </c>
      <c r="C136" s="25"/>
      <c r="D136" s="25">
        <v>13</v>
      </c>
      <c r="F136" s="40">
        <v>54</v>
      </c>
      <c r="H136" s="25">
        <v>0</v>
      </c>
      <c r="I136" s="25"/>
      <c r="J136" s="25">
        <v>0</v>
      </c>
      <c r="L136" s="36">
        <v>0</v>
      </c>
    </row>
    <row r="137" spans="1:12" ht="12.75">
      <c r="A137" t="s">
        <v>215</v>
      </c>
      <c r="B137" s="25">
        <v>0</v>
      </c>
      <c r="C137" s="25"/>
      <c r="D137" s="25">
        <v>0</v>
      </c>
      <c r="F137" s="40">
        <v>0</v>
      </c>
      <c r="G137" s="80"/>
      <c r="H137" s="25">
        <v>1</v>
      </c>
      <c r="I137" s="25"/>
      <c r="J137" s="25">
        <v>5</v>
      </c>
      <c r="K137" s="63"/>
      <c r="L137" s="36">
        <v>4.25</v>
      </c>
    </row>
    <row r="138" spans="1:12" ht="12.75">
      <c r="A138" t="s">
        <v>214</v>
      </c>
      <c r="B138" s="25">
        <v>0</v>
      </c>
      <c r="C138" s="25"/>
      <c r="D138" s="25">
        <v>0</v>
      </c>
      <c r="F138" s="40">
        <v>0</v>
      </c>
      <c r="G138" s="80"/>
      <c r="H138" s="25">
        <v>6</v>
      </c>
      <c r="I138" s="25"/>
      <c r="J138" s="25">
        <v>48</v>
      </c>
      <c r="K138" s="63"/>
      <c r="L138" s="36">
        <v>27</v>
      </c>
    </row>
    <row r="139" spans="1:12" ht="12.75">
      <c r="A139" t="s">
        <v>216</v>
      </c>
      <c r="B139" s="25">
        <v>0</v>
      </c>
      <c r="C139" s="25"/>
      <c r="D139" s="25">
        <v>0</v>
      </c>
      <c r="F139" s="40">
        <v>0</v>
      </c>
      <c r="G139" s="80"/>
      <c r="H139" s="25">
        <v>3</v>
      </c>
      <c r="I139" s="25"/>
      <c r="J139" s="25">
        <v>11</v>
      </c>
      <c r="K139" s="63"/>
      <c r="L139" s="36">
        <v>9.5</v>
      </c>
    </row>
    <row r="140" spans="1:12" ht="12.75">
      <c r="A140" t="s">
        <v>136</v>
      </c>
      <c r="B140" s="25">
        <v>0</v>
      </c>
      <c r="C140" s="25"/>
      <c r="D140" s="25">
        <v>0</v>
      </c>
      <c r="F140" s="40">
        <v>0</v>
      </c>
      <c r="G140" s="80"/>
      <c r="H140" s="25">
        <v>0</v>
      </c>
      <c r="I140" s="25"/>
      <c r="J140" s="25">
        <v>3</v>
      </c>
      <c r="K140" s="63"/>
      <c r="L140" s="36">
        <v>1.75</v>
      </c>
    </row>
    <row r="141" spans="1:12" ht="12.75">
      <c r="A141" t="s">
        <v>217</v>
      </c>
      <c r="B141" s="25">
        <v>0</v>
      </c>
      <c r="C141" s="25"/>
      <c r="D141" s="25">
        <v>0</v>
      </c>
      <c r="F141" s="40">
        <v>0</v>
      </c>
      <c r="H141" s="25">
        <v>1</v>
      </c>
      <c r="I141" s="25"/>
      <c r="J141" s="25">
        <v>22</v>
      </c>
      <c r="L141" s="36">
        <v>13.75</v>
      </c>
    </row>
    <row r="142" spans="1:12" ht="12.75">
      <c r="A142" t="s">
        <v>213</v>
      </c>
      <c r="B142" s="25">
        <v>0</v>
      </c>
      <c r="C142" s="25"/>
      <c r="D142" s="25">
        <v>0</v>
      </c>
      <c r="F142" s="40">
        <v>0</v>
      </c>
      <c r="H142" s="25">
        <v>0</v>
      </c>
      <c r="I142" s="25"/>
      <c r="J142" s="25">
        <v>1</v>
      </c>
      <c r="L142" s="36">
        <v>0.5</v>
      </c>
    </row>
    <row r="143" spans="1:12" ht="12.75">
      <c r="A143" t="s">
        <v>218</v>
      </c>
      <c r="B143" s="25">
        <v>0</v>
      </c>
      <c r="C143" s="25"/>
      <c r="D143" s="25">
        <v>0</v>
      </c>
      <c r="F143" s="40">
        <v>0</v>
      </c>
      <c r="H143" s="25">
        <v>10</v>
      </c>
      <c r="I143" s="25"/>
      <c r="J143" s="25">
        <v>38</v>
      </c>
      <c r="L143" s="36">
        <v>32.25</v>
      </c>
    </row>
    <row r="144" spans="1:12" ht="12.75">
      <c r="A144" t="s">
        <v>219</v>
      </c>
      <c r="B144" s="25">
        <v>0</v>
      </c>
      <c r="C144" s="25"/>
      <c r="D144" s="25">
        <v>0</v>
      </c>
      <c r="F144" s="40">
        <v>0</v>
      </c>
      <c r="H144" s="25">
        <v>1</v>
      </c>
      <c r="I144" s="25"/>
      <c r="J144" s="25">
        <v>39</v>
      </c>
      <c r="L144" s="36">
        <v>22</v>
      </c>
    </row>
    <row r="145" spans="1:12" ht="12.75">
      <c r="A145" t="s">
        <v>220</v>
      </c>
      <c r="B145" s="25">
        <v>0</v>
      </c>
      <c r="C145" s="25"/>
      <c r="D145" s="25">
        <v>0</v>
      </c>
      <c r="F145" s="40">
        <v>0</v>
      </c>
      <c r="H145" s="25">
        <v>0</v>
      </c>
      <c r="I145" s="25"/>
      <c r="J145" s="25">
        <v>1</v>
      </c>
      <c r="L145" s="36">
        <v>0.5</v>
      </c>
    </row>
    <row r="146" spans="1:12" ht="12.75">
      <c r="A146" t="s">
        <v>137</v>
      </c>
      <c r="B146" s="25">
        <v>0</v>
      </c>
      <c r="C146" s="25"/>
      <c r="D146" s="25">
        <v>0</v>
      </c>
      <c r="F146" s="40">
        <v>0</v>
      </c>
      <c r="H146" s="25">
        <v>1</v>
      </c>
      <c r="I146" s="25"/>
      <c r="J146" s="25">
        <v>1</v>
      </c>
      <c r="L146" s="36">
        <v>1.5</v>
      </c>
    </row>
    <row r="147" spans="1:13" ht="12.75">
      <c r="A147" s="8" t="s">
        <v>125</v>
      </c>
      <c r="B147" s="12">
        <f>SUM(B148:B151)</f>
        <v>0</v>
      </c>
      <c r="C147" s="11"/>
      <c r="D147" s="12">
        <f>SUM(D148:D151)</f>
        <v>0</v>
      </c>
      <c r="E147" s="11"/>
      <c r="F147" s="15">
        <f>SUM(F148:F151)</f>
        <v>0</v>
      </c>
      <c r="G147" s="11"/>
      <c r="H147" s="17">
        <f>SUM(H148:H151)</f>
        <v>80</v>
      </c>
      <c r="I147" s="18"/>
      <c r="J147" s="17">
        <f>SUM(J148:J151)</f>
        <v>95</v>
      </c>
      <c r="K147" s="66"/>
      <c r="L147" s="15">
        <f>SUM(L148:L151)</f>
        <v>139.75</v>
      </c>
      <c r="M147" s="4" t="s">
        <v>73</v>
      </c>
    </row>
    <row r="148" spans="1:12" ht="12.75">
      <c r="A148" t="s">
        <v>98</v>
      </c>
      <c r="B148" s="27">
        <v>0</v>
      </c>
      <c r="C148" s="26"/>
      <c r="D148" s="27">
        <v>0</v>
      </c>
      <c r="E148" s="26"/>
      <c r="F148" s="38">
        <v>0</v>
      </c>
      <c r="G148" s="26"/>
      <c r="H148" s="52">
        <v>15</v>
      </c>
      <c r="I148" s="56"/>
      <c r="J148" s="52">
        <v>12</v>
      </c>
      <c r="K148" s="69"/>
      <c r="L148" s="37">
        <v>21.5</v>
      </c>
    </row>
    <row r="149" spans="1:12" ht="12.75">
      <c r="A149" t="s">
        <v>47</v>
      </c>
      <c r="B149" s="27">
        <v>0</v>
      </c>
      <c r="C149" s="26"/>
      <c r="D149" s="27">
        <v>0</v>
      </c>
      <c r="E149" s="26"/>
      <c r="F149" s="38">
        <v>0</v>
      </c>
      <c r="G149" s="71"/>
      <c r="H149" s="52">
        <v>34</v>
      </c>
      <c r="I149" s="52"/>
      <c r="J149" s="52">
        <v>36</v>
      </c>
      <c r="K149" s="63"/>
      <c r="L149" s="37">
        <v>57</v>
      </c>
    </row>
    <row r="150" spans="1:17" ht="12.75">
      <c r="A150" t="s">
        <v>48</v>
      </c>
      <c r="B150" s="27">
        <v>0</v>
      </c>
      <c r="C150" s="26"/>
      <c r="D150" s="27">
        <v>0</v>
      </c>
      <c r="E150" s="26"/>
      <c r="F150" s="38">
        <v>0</v>
      </c>
      <c r="G150" s="71"/>
      <c r="H150" s="52">
        <v>31</v>
      </c>
      <c r="I150" s="52"/>
      <c r="J150" s="52">
        <v>42</v>
      </c>
      <c r="K150" s="63"/>
      <c r="L150" s="37">
        <v>58.25</v>
      </c>
      <c r="M150" s="3"/>
      <c r="N150" s="3"/>
      <c r="O150" s="3"/>
      <c r="P150" s="3"/>
      <c r="Q150" s="3"/>
    </row>
    <row r="151" spans="1:17" ht="12.75">
      <c r="A151" t="s">
        <v>197</v>
      </c>
      <c r="B151" s="27">
        <v>0</v>
      </c>
      <c r="C151" s="26"/>
      <c r="D151" s="27">
        <v>0</v>
      </c>
      <c r="E151" s="26"/>
      <c r="F151" s="38">
        <v>0</v>
      </c>
      <c r="G151" s="71"/>
      <c r="H151" s="52">
        <v>0</v>
      </c>
      <c r="I151" s="52"/>
      <c r="J151" s="52">
        <v>5</v>
      </c>
      <c r="K151" s="63"/>
      <c r="L151" s="37">
        <v>3</v>
      </c>
      <c r="M151" s="3"/>
      <c r="N151" s="3"/>
      <c r="O151" s="3"/>
      <c r="P151" s="3"/>
      <c r="Q151" s="3"/>
    </row>
    <row r="152" spans="1:12" ht="12.75">
      <c r="A152" s="8" t="s">
        <v>107</v>
      </c>
      <c r="B152" s="12">
        <v>0</v>
      </c>
      <c r="C152" s="11"/>
      <c r="D152" s="12">
        <v>0</v>
      </c>
      <c r="E152" s="11"/>
      <c r="F152" s="39">
        <v>0</v>
      </c>
      <c r="G152" s="11"/>
      <c r="H152" s="53">
        <f>+H157+H153+H154+H155+H156</f>
        <v>46</v>
      </c>
      <c r="I152" s="16"/>
      <c r="J152" s="53">
        <f>+J157+J153+J154+J155+J156</f>
        <v>212</v>
      </c>
      <c r="K152" s="66"/>
      <c r="L152" s="39">
        <f>+L157+L153+L154+L155+L156</f>
        <v>188.75</v>
      </c>
    </row>
    <row r="153" spans="1:12" ht="12.75">
      <c r="A153" t="s">
        <v>94</v>
      </c>
      <c r="B153" s="27">
        <v>0</v>
      </c>
      <c r="C153" s="26"/>
      <c r="D153" s="27">
        <v>0</v>
      </c>
      <c r="E153" s="26"/>
      <c r="F153" s="40">
        <v>0</v>
      </c>
      <c r="G153" s="71"/>
      <c r="H153" s="25">
        <v>1</v>
      </c>
      <c r="I153" s="25"/>
      <c r="J153" s="25">
        <v>46</v>
      </c>
      <c r="K153" s="63"/>
      <c r="L153" s="36">
        <v>34.75</v>
      </c>
    </row>
    <row r="154" spans="1:18" ht="12.75">
      <c r="A154" t="s">
        <v>50</v>
      </c>
      <c r="B154" s="27">
        <v>0</v>
      </c>
      <c r="C154" s="26"/>
      <c r="D154" s="27">
        <v>0</v>
      </c>
      <c r="E154" s="26"/>
      <c r="F154" s="40">
        <v>0</v>
      </c>
      <c r="G154" s="71"/>
      <c r="H154" s="25">
        <v>3</v>
      </c>
      <c r="I154" s="25"/>
      <c r="J154" s="25">
        <v>62</v>
      </c>
      <c r="K154" s="63"/>
      <c r="L154" s="36">
        <v>39.5</v>
      </c>
      <c r="M154" s="1"/>
      <c r="N154" s="1"/>
      <c r="O154" s="1"/>
      <c r="P154" s="1"/>
      <c r="Q154" s="1"/>
      <c r="R154" s="1"/>
    </row>
    <row r="155" spans="1:18" ht="12.75">
      <c r="A155" t="s">
        <v>180</v>
      </c>
      <c r="B155" s="27">
        <v>0</v>
      </c>
      <c r="C155" s="26"/>
      <c r="D155" s="27">
        <v>0</v>
      </c>
      <c r="E155" s="26"/>
      <c r="F155" s="40">
        <v>0</v>
      </c>
      <c r="G155" s="71"/>
      <c r="H155" s="25">
        <v>1</v>
      </c>
      <c r="I155" s="25"/>
      <c r="J155" s="25">
        <v>13</v>
      </c>
      <c r="K155" s="63"/>
      <c r="L155" s="36">
        <v>9.25</v>
      </c>
      <c r="M155" s="1"/>
      <c r="N155" s="1"/>
      <c r="O155" s="1"/>
      <c r="P155" s="1"/>
      <c r="Q155" s="1"/>
      <c r="R155" s="1"/>
    </row>
    <row r="156" spans="1:18" ht="12.75">
      <c r="A156" t="s">
        <v>51</v>
      </c>
      <c r="B156" s="27">
        <v>0</v>
      </c>
      <c r="C156" s="26"/>
      <c r="D156" s="27">
        <v>0</v>
      </c>
      <c r="E156" s="26"/>
      <c r="F156" s="40">
        <v>0</v>
      </c>
      <c r="G156" s="71"/>
      <c r="H156" s="25">
        <v>41</v>
      </c>
      <c r="I156" s="25"/>
      <c r="J156" s="25">
        <v>79</v>
      </c>
      <c r="K156" s="63"/>
      <c r="L156" s="36">
        <v>98.25</v>
      </c>
      <c r="M156" s="1"/>
      <c r="N156" s="1"/>
      <c r="O156" s="1"/>
      <c r="P156" s="1"/>
      <c r="Q156" s="1"/>
      <c r="R156" s="1"/>
    </row>
    <row r="157" spans="1:12" ht="12.75">
      <c r="A157" t="s">
        <v>198</v>
      </c>
      <c r="B157" s="27">
        <v>0</v>
      </c>
      <c r="C157" s="28"/>
      <c r="D157" s="27">
        <v>0</v>
      </c>
      <c r="E157" s="28"/>
      <c r="F157" s="40">
        <v>0</v>
      </c>
      <c r="G157" s="28"/>
      <c r="H157" s="25">
        <v>0</v>
      </c>
      <c r="J157" s="25">
        <v>12</v>
      </c>
      <c r="L157" s="36">
        <v>7</v>
      </c>
    </row>
    <row r="158" spans="1:12" ht="12.75">
      <c r="A158" s="8" t="s">
        <v>52</v>
      </c>
      <c r="B158" s="12">
        <f>+B159+B161</f>
        <v>60</v>
      </c>
      <c r="C158" s="11"/>
      <c r="D158" s="12">
        <f>+D159+D161</f>
        <v>4</v>
      </c>
      <c r="E158" s="11"/>
      <c r="F158" s="15">
        <f>+F159+F161</f>
        <v>62.5</v>
      </c>
      <c r="G158" s="13"/>
      <c r="H158" s="85">
        <f>+H159+H160+H161</f>
        <v>6</v>
      </c>
      <c r="I158" s="86"/>
      <c r="J158" s="85">
        <f>+J159+J160+J161</f>
        <v>79</v>
      </c>
      <c r="K158" s="66"/>
      <c r="L158" s="15">
        <f>+L159+L160+L161</f>
        <v>57</v>
      </c>
    </row>
    <row r="159" spans="1:12" ht="12.75">
      <c r="A159" t="s">
        <v>155</v>
      </c>
      <c r="B159" s="27">
        <v>60</v>
      </c>
      <c r="C159" s="26"/>
      <c r="D159" s="27">
        <v>4</v>
      </c>
      <c r="E159" s="26"/>
      <c r="F159" s="38">
        <v>62.5</v>
      </c>
      <c r="G159" s="71"/>
      <c r="H159" s="52">
        <v>0</v>
      </c>
      <c r="I159" s="50"/>
      <c r="J159" s="52">
        <v>0</v>
      </c>
      <c r="L159" s="38">
        <v>0</v>
      </c>
    </row>
    <row r="160" spans="1:26" ht="12.75">
      <c r="A160" t="s">
        <v>96</v>
      </c>
      <c r="B160" s="27">
        <v>0</v>
      </c>
      <c r="C160" s="28"/>
      <c r="D160" s="27">
        <v>0</v>
      </c>
      <c r="E160" s="28"/>
      <c r="F160" s="38">
        <v>0</v>
      </c>
      <c r="G160" s="71"/>
      <c r="H160" s="52">
        <v>3</v>
      </c>
      <c r="I160" s="52"/>
      <c r="J160" s="52">
        <v>38</v>
      </c>
      <c r="K160" s="63"/>
      <c r="L160" s="37">
        <v>28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t="s">
        <v>158</v>
      </c>
      <c r="B161" s="27">
        <v>0</v>
      </c>
      <c r="C161" s="26"/>
      <c r="D161" s="27">
        <v>0</v>
      </c>
      <c r="E161" s="26"/>
      <c r="F161" s="38">
        <v>0</v>
      </c>
      <c r="G161" s="71"/>
      <c r="H161" s="52">
        <v>3</v>
      </c>
      <c r="I161" s="52"/>
      <c r="J161" s="52">
        <v>41</v>
      </c>
      <c r="K161" s="63"/>
      <c r="L161" s="37">
        <v>29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12" ht="12.75">
      <c r="A162" s="8" t="s">
        <v>53</v>
      </c>
      <c r="B162" s="12">
        <f>B164+B163</f>
        <v>438</v>
      </c>
      <c r="C162" s="11"/>
      <c r="D162" s="12">
        <f>D164+D163</f>
        <v>32</v>
      </c>
      <c r="E162" s="11"/>
      <c r="F162" s="39">
        <f>F164+F163</f>
        <v>456.25</v>
      </c>
      <c r="G162" s="11"/>
      <c r="H162" s="53">
        <f>H164+H163</f>
        <v>2</v>
      </c>
      <c r="I162" s="16"/>
      <c r="J162" s="53">
        <f>J164+J163</f>
        <v>118</v>
      </c>
      <c r="K162" s="66"/>
      <c r="L162" s="39">
        <f>L164+L163</f>
        <v>68.25</v>
      </c>
    </row>
    <row r="163" spans="1:18" ht="12.75">
      <c r="A163" t="s">
        <v>54</v>
      </c>
      <c r="B163" s="27">
        <v>438</v>
      </c>
      <c r="C163" s="26"/>
      <c r="D163" s="27">
        <v>32</v>
      </c>
      <c r="E163" s="26"/>
      <c r="F163" s="40">
        <v>456.25</v>
      </c>
      <c r="G163" s="71"/>
      <c r="H163" s="25">
        <v>0</v>
      </c>
      <c r="I163" s="25"/>
      <c r="J163" s="25">
        <v>41</v>
      </c>
      <c r="K163" s="63"/>
      <c r="L163" s="36">
        <v>25.75</v>
      </c>
      <c r="M163" s="1"/>
      <c r="N163" s="1"/>
      <c r="O163" s="1"/>
      <c r="P163" s="1"/>
      <c r="Q163" s="1"/>
      <c r="R163" s="1"/>
    </row>
    <row r="164" spans="1:18" ht="12.75">
      <c r="A164" t="s">
        <v>101</v>
      </c>
      <c r="B164" s="27">
        <v>0</v>
      </c>
      <c r="C164" s="26"/>
      <c r="D164" s="27">
        <v>0</v>
      </c>
      <c r="E164" s="26"/>
      <c r="F164" s="40">
        <v>0</v>
      </c>
      <c r="G164" s="71"/>
      <c r="H164" s="25">
        <v>2</v>
      </c>
      <c r="I164" s="25"/>
      <c r="J164" s="25">
        <v>77</v>
      </c>
      <c r="K164" s="63"/>
      <c r="L164" s="36">
        <v>42.5</v>
      </c>
      <c r="M164" s="1"/>
      <c r="N164" s="1"/>
      <c r="O164" s="1"/>
      <c r="P164" s="1"/>
      <c r="Q164" s="1"/>
      <c r="R164" s="1"/>
    </row>
    <row r="165" spans="1:12" ht="12.75">
      <c r="A165" s="8" t="s">
        <v>126</v>
      </c>
      <c r="B165" s="12">
        <f>SUM(B166:B169)</f>
        <v>123</v>
      </c>
      <c r="C165" s="11"/>
      <c r="D165" s="12">
        <f>SUM(D166:D169)</f>
        <v>71</v>
      </c>
      <c r="E165" s="11"/>
      <c r="F165" s="15">
        <f>SUM(F166:F169)</f>
        <v>159.25</v>
      </c>
      <c r="G165" s="11"/>
      <c r="H165" s="17">
        <f>SUM(H166:H171)</f>
        <v>17</v>
      </c>
      <c r="I165" s="18"/>
      <c r="J165" s="17">
        <f>SUM(J166:J171)</f>
        <v>94</v>
      </c>
      <c r="K165" s="66"/>
      <c r="L165" s="15">
        <f>SUM(L166:L171)</f>
        <v>71.75</v>
      </c>
    </row>
    <row r="166" spans="1:12" ht="12.75">
      <c r="A166" t="s">
        <v>46</v>
      </c>
      <c r="B166" s="27">
        <v>83</v>
      </c>
      <c r="C166" s="26"/>
      <c r="D166" s="27">
        <v>62</v>
      </c>
      <c r="E166" s="26"/>
      <c r="F166" s="38">
        <v>113.75</v>
      </c>
      <c r="G166" s="26"/>
      <c r="H166" s="52">
        <v>0</v>
      </c>
      <c r="I166" s="56"/>
      <c r="J166" s="52">
        <v>0</v>
      </c>
      <c r="K166" s="69"/>
      <c r="L166" s="37">
        <v>0</v>
      </c>
    </row>
    <row r="167" spans="1:12" ht="12.75">
      <c r="A167" t="s">
        <v>90</v>
      </c>
      <c r="B167" s="27">
        <v>0</v>
      </c>
      <c r="C167" s="26"/>
      <c r="D167" s="27">
        <v>0</v>
      </c>
      <c r="E167" s="26"/>
      <c r="F167" s="38">
        <v>0</v>
      </c>
      <c r="G167" s="26"/>
      <c r="H167" s="52">
        <v>3</v>
      </c>
      <c r="I167" s="56"/>
      <c r="J167" s="52">
        <v>34</v>
      </c>
      <c r="K167" s="69"/>
      <c r="L167" s="37">
        <v>23.25</v>
      </c>
    </row>
    <row r="168" spans="1:17" ht="12.75">
      <c r="A168" t="s">
        <v>49</v>
      </c>
      <c r="B168" s="27">
        <v>40</v>
      </c>
      <c r="C168" s="26"/>
      <c r="D168" s="27">
        <v>9</v>
      </c>
      <c r="E168" s="26"/>
      <c r="F168" s="38">
        <v>45.5</v>
      </c>
      <c r="G168" s="71"/>
      <c r="H168" s="52">
        <v>14</v>
      </c>
      <c r="I168" s="56"/>
      <c r="J168" s="52">
        <v>42</v>
      </c>
      <c r="K168" s="69"/>
      <c r="L168" s="37">
        <v>38</v>
      </c>
      <c r="M168" s="1"/>
      <c r="N168" s="1"/>
      <c r="O168" s="1"/>
      <c r="P168" s="1"/>
      <c r="Q168" s="1"/>
    </row>
    <row r="169" spans="1:17" ht="12.75">
      <c r="A169" t="s">
        <v>159</v>
      </c>
      <c r="B169" s="27">
        <v>0</v>
      </c>
      <c r="C169" s="26"/>
      <c r="D169" s="27">
        <v>0</v>
      </c>
      <c r="E169" s="26"/>
      <c r="F169" s="38">
        <v>0</v>
      </c>
      <c r="G169" s="71"/>
      <c r="H169" s="52">
        <v>0</v>
      </c>
      <c r="I169" s="56"/>
      <c r="J169" s="52">
        <v>7</v>
      </c>
      <c r="K169" s="69"/>
      <c r="L169" s="37">
        <v>3.75</v>
      </c>
      <c r="M169" s="1"/>
      <c r="N169" s="1"/>
      <c r="O169" s="1"/>
      <c r="P169" s="1"/>
      <c r="Q169" s="1"/>
    </row>
    <row r="170" spans="1:17" ht="12.75">
      <c r="A170" t="s">
        <v>199</v>
      </c>
      <c r="B170" s="27">
        <v>0</v>
      </c>
      <c r="C170" s="26"/>
      <c r="D170" s="27">
        <v>0</v>
      </c>
      <c r="E170" s="26"/>
      <c r="F170" s="38">
        <v>0</v>
      </c>
      <c r="G170" s="71"/>
      <c r="H170" s="52">
        <v>0</v>
      </c>
      <c r="I170" s="52"/>
      <c r="J170" s="52">
        <v>6</v>
      </c>
      <c r="K170" s="63"/>
      <c r="L170" s="37">
        <v>4</v>
      </c>
      <c r="M170" s="3"/>
      <c r="N170" s="3"/>
      <c r="O170" s="3"/>
      <c r="P170" s="3"/>
      <c r="Q170" s="3"/>
    </row>
    <row r="171" spans="1:31" ht="12.75">
      <c r="A171" t="s">
        <v>200</v>
      </c>
      <c r="B171" s="27">
        <v>0</v>
      </c>
      <c r="C171" s="26"/>
      <c r="D171" s="27">
        <v>0</v>
      </c>
      <c r="E171" s="26"/>
      <c r="F171" s="38">
        <v>0</v>
      </c>
      <c r="G171" s="71"/>
      <c r="H171" s="52">
        <v>0</v>
      </c>
      <c r="I171" s="56"/>
      <c r="J171" s="52">
        <v>5</v>
      </c>
      <c r="K171" s="69"/>
      <c r="L171" s="37">
        <v>2.75</v>
      </c>
      <c r="M171" s="5"/>
      <c r="N171" s="5"/>
      <c r="O171" s="5"/>
      <c r="P171" s="5"/>
      <c r="Q171" s="5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2:31" ht="12.75">
      <c r="B172" s="27"/>
      <c r="C172" s="26"/>
      <c r="D172" s="27"/>
      <c r="E172" s="26"/>
      <c r="F172" s="38"/>
      <c r="G172" s="71"/>
      <c r="H172" s="52"/>
      <c r="I172" s="56"/>
      <c r="J172" s="52"/>
      <c r="K172" s="69"/>
      <c r="L172" s="37"/>
      <c r="M172" s="5"/>
      <c r="N172" s="5"/>
      <c r="O172" s="5"/>
      <c r="P172" s="5"/>
      <c r="Q172" s="5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2:12" ht="12.75">
      <c r="B173" s="25"/>
      <c r="D173" s="25"/>
      <c r="F173" s="40"/>
      <c r="G173" s="80"/>
      <c r="J173" s="24"/>
      <c r="L173" s="36"/>
    </row>
    <row r="174" spans="1:17" ht="12.75">
      <c r="A174" s="2" t="s">
        <v>55</v>
      </c>
      <c r="B174" s="24">
        <f>+B176+B177+B180+B183+B184+B191</f>
        <v>1594</v>
      </c>
      <c r="C174" s="24"/>
      <c r="D174" s="24">
        <f>+D176+D177+D180+D183+D184+D191</f>
        <v>324</v>
      </c>
      <c r="E174" s="24"/>
      <c r="F174" s="19">
        <f>+F176+F177+F180+F183+F184+F191</f>
        <v>1747.25</v>
      </c>
      <c r="G174" s="82"/>
      <c r="H174" s="24">
        <f>+H176+H177+H180+H183+H184+H191</f>
        <v>159</v>
      </c>
      <c r="I174" s="24"/>
      <c r="J174" s="24">
        <f>+J176+J177+J180+J183+J184+J191</f>
        <v>177</v>
      </c>
      <c r="K174" s="62"/>
      <c r="L174" s="19">
        <f>+L176+L177+L180+L183+L184+L191</f>
        <v>241</v>
      </c>
      <c r="M174" s="2"/>
      <c r="N174" s="2"/>
      <c r="O174" s="2"/>
      <c r="P174" s="2"/>
      <c r="Q174" s="2"/>
    </row>
    <row r="175" spans="1:12" ht="12.75">
      <c r="A175" t="s">
        <v>56</v>
      </c>
      <c r="B175" s="25"/>
      <c r="D175" s="25"/>
      <c r="F175" s="38"/>
      <c r="G175" s="80"/>
      <c r="H175" s="52"/>
      <c r="I175" s="50"/>
      <c r="J175" s="52"/>
      <c r="L175" s="37"/>
    </row>
    <row r="176" spans="1:12" ht="12.75">
      <c r="A176" t="s">
        <v>171</v>
      </c>
      <c r="B176" s="25">
        <v>45</v>
      </c>
      <c r="C176" s="25"/>
      <c r="D176" s="25">
        <v>3</v>
      </c>
      <c r="E176" s="25"/>
      <c r="F176" s="38">
        <v>46.75</v>
      </c>
      <c r="G176" s="80"/>
      <c r="H176" s="52">
        <v>0</v>
      </c>
      <c r="I176" s="52"/>
      <c r="J176" s="52">
        <v>0</v>
      </c>
      <c r="K176" s="63"/>
      <c r="L176" s="37">
        <v>0</v>
      </c>
    </row>
    <row r="177" spans="1:12" ht="12.75">
      <c r="A177" s="8" t="s">
        <v>57</v>
      </c>
      <c r="B177" s="12">
        <f>+SUM(B178:B179)</f>
        <v>255</v>
      </c>
      <c r="C177" s="12"/>
      <c r="D177" s="12">
        <f>+SUM(D178:D179)</f>
        <v>31</v>
      </c>
      <c r="E177" s="12"/>
      <c r="F177" s="39">
        <f>+SUM(F178:F179)</f>
        <v>270.5</v>
      </c>
      <c r="G177" s="13"/>
      <c r="H177" s="53">
        <f>+H178+H179</f>
        <v>41</v>
      </c>
      <c r="I177" s="53"/>
      <c r="J177" s="53">
        <f>+J178+J179</f>
        <v>38</v>
      </c>
      <c r="K177" s="65"/>
      <c r="L177" s="39">
        <f>+L178+L179</f>
        <v>60.75</v>
      </c>
    </row>
    <row r="178" spans="1:12" ht="12.75">
      <c r="A178" t="s">
        <v>131</v>
      </c>
      <c r="B178" s="27">
        <v>255</v>
      </c>
      <c r="C178" s="27"/>
      <c r="D178" s="27">
        <v>31</v>
      </c>
      <c r="E178" s="27"/>
      <c r="F178" s="40">
        <v>270.5</v>
      </c>
      <c r="G178" s="71"/>
      <c r="H178" s="25">
        <v>30</v>
      </c>
      <c r="I178" s="25"/>
      <c r="J178" s="25">
        <v>26</v>
      </c>
      <c r="K178" s="63"/>
      <c r="L178" s="36">
        <v>43.5</v>
      </c>
    </row>
    <row r="179" spans="1:12" ht="12.75">
      <c r="A179" t="s">
        <v>132</v>
      </c>
      <c r="B179" s="27">
        <v>0</v>
      </c>
      <c r="C179" s="28"/>
      <c r="D179" s="27">
        <v>0</v>
      </c>
      <c r="E179" s="28"/>
      <c r="F179" s="40">
        <v>0</v>
      </c>
      <c r="G179" s="28"/>
      <c r="H179" s="54">
        <v>11</v>
      </c>
      <c r="J179" s="54">
        <v>12</v>
      </c>
      <c r="L179" s="36">
        <v>17.25</v>
      </c>
    </row>
    <row r="180" spans="1:12" ht="12.75">
      <c r="A180" s="8" t="s">
        <v>87</v>
      </c>
      <c r="B180" s="12">
        <f>+B181+B182</f>
        <v>299</v>
      </c>
      <c r="C180" s="12"/>
      <c r="D180" s="12">
        <f>+D181+D182</f>
        <v>53</v>
      </c>
      <c r="E180" s="12"/>
      <c r="F180" s="15">
        <f>+F181+F182</f>
        <v>324.5</v>
      </c>
      <c r="G180" s="13"/>
      <c r="H180" s="17">
        <f>+H181+H182</f>
        <v>78</v>
      </c>
      <c r="I180" s="17"/>
      <c r="J180" s="17">
        <f>+J181+J182</f>
        <v>78</v>
      </c>
      <c r="K180" s="65"/>
      <c r="L180" s="15">
        <f>+L181+L182</f>
        <v>112</v>
      </c>
    </row>
    <row r="181" spans="1:20" ht="12.75">
      <c r="A181" t="s">
        <v>85</v>
      </c>
      <c r="B181" s="27">
        <v>118</v>
      </c>
      <c r="C181" s="26"/>
      <c r="D181" s="27">
        <v>13</v>
      </c>
      <c r="E181" s="26"/>
      <c r="F181" s="38">
        <v>125.5</v>
      </c>
      <c r="G181" s="71"/>
      <c r="H181" s="52">
        <v>0</v>
      </c>
      <c r="I181" s="52"/>
      <c r="J181" s="52">
        <v>0</v>
      </c>
      <c r="K181" s="63"/>
      <c r="L181" s="37">
        <v>0</v>
      </c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t="s">
        <v>86</v>
      </c>
      <c r="B182" s="27">
        <v>181</v>
      </c>
      <c r="C182" s="26"/>
      <c r="D182" s="27">
        <v>40</v>
      </c>
      <c r="E182" s="26"/>
      <c r="F182" s="38">
        <v>199</v>
      </c>
      <c r="G182" s="71"/>
      <c r="H182" s="52">
        <v>78</v>
      </c>
      <c r="I182" s="52"/>
      <c r="J182" s="52">
        <v>78</v>
      </c>
      <c r="K182" s="63"/>
      <c r="L182" s="37">
        <v>112</v>
      </c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t="s">
        <v>95</v>
      </c>
      <c r="B183" s="27">
        <v>0</v>
      </c>
      <c r="C183" s="26"/>
      <c r="D183" s="27">
        <v>0</v>
      </c>
      <c r="E183" s="26"/>
      <c r="F183" s="38">
        <v>0</v>
      </c>
      <c r="G183" s="71"/>
      <c r="H183" s="52">
        <v>5</v>
      </c>
      <c r="I183" s="52"/>
      <c r="J183" s="52">
        <v>18</v>
      </c>
      <c r="K183" s="63"/>
      <c r="L183" s="37">
        <v>16.5</v>
      </c>
      <c r="M183" s="1"/>
      <c r="N183" s="1"/>
      <c r="O183" s="1"/>
      <c r="P183" s="1"/>
      <c r="Q183" s="1"/>
      <c r="R183" s="1"/>
      <c r="S183" s="1"/>
      <c r="T183" s="1"/>
    </row>
    <row r="184" spans="1:12" ht="12.75">
      <c r="A184" s="8" t="s">
        <v>59</v>
      </c>
      <c r="B184" s="44">
        <f>+SUM(B185:B190)</f>
        <v>426</v>
      </c>
      <c r="C184" s="11"/>
      <c r="D184" s="44">
        <f>+SUM(D185:D190)</f>
        <v>181</v>
      </c>
      <c r="E184" s="11"/>
      <c r="F184" s="45">
        <f>+SUM(F185:F190)</f>
        <v>506.75</v>
      </c>
      <c r="G184" s="13"/>
      <c r="H184" s="53">
        <v>0</v>
      </c>
      <c r="I184" s="16"/>
      <c r="J184" s="53">
        <v>0</v>
      </c>
      <c r="K184" s="66"/>
      <c r="L184" s="74">
        <v>0</v>
      </c>
    </row>
    <row r="185" spans="1:20" ht="12.75">
      <c r="A185" t="s">
        <v>160</v>
      </c>
      <c r="B185" s="27">
        <v>96</v>
      </c>
      <c r="C185" s="26"/>
      <c r="D185" s="27">
        <v>17</v>
      </c>
      <c r="E185" s="26"/>
      <c r="F185" s="40">
        <v>103.75</v>
      </c>
      <c r="G185" s="71"/>
      <c r="H185" s="25">
        <v>0</v>
      </c>
      <c r="I185" s="25"/>
      <c r="J185" s="25">
        <v>0</v>
      </c>
      <c r="K185" s="63"/>
      <c r="L185" s="36">
        <v>0</v>
      </c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t="s">
        <v>169</v>
      </c>
      <c r="B186" s="27">
        <v>19</v>
      </c>
      <c r="C186" s="26"/>
      <c r="D186" s="27">
        <v>1</v>
      </c>
      <c r="E186" s="26"/>
      <c r="F186" s="40">
        <v>19.75</v>
      </c>
      <c r="G186" s="71"/>
      <c r="H186" s="25">
        <v>0</v>
      </c>
      <c r="I186" s="25"/>
      <c r="J186" s="25">
        <v>0</v>
      </c>
      <c r="K186" s="63"/>
      <c r="L186" s="36">
        <v>0</v>
      </c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t="s">
        <v>161</v>
      </c>
      <c r="B187" s="27">
        <v>104</v>
      </c>
      <c r="C187" s="26"/>
      <c r="D187" s="27">
        <v>75</v>
      </c>
      <c r="E187" s="26"/>
      <c r="F187" s="40">
        <v>134.25</v>
      </c>
      <c r="G187" s="71"/>
      <c r="H187" s="25">
        <v>0</v>
      </c>
      <c r="I187" s="25"/>
      <c r="J187" s="25">
        <v>0</v>
      </c>
      <c r="K187" s="63"/>
      <c r="L187" s="36">
        <v>0</v>
      </c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t="s">
        <v>162</v>
      </c>
      <c r="B188" s="27">
        <v>57</v>
      </c>
      <c r="C188" s="26"/>
      <c r="D188" s="27">
        <v>54</v>
      </c>
      <c r="E188" s="26"/>
      <c r="F188" s="40">
        <v>80.75</v>
      </c>
      <c r="G188" s="71"/>
      <c r="H188" s="25">
        <v>0</v>
      </c>
      <c r="I188" s="25"/>
      <c r="J188" s="25">
        <v>0</v>
      </c>
      <c r="K188" s="63"/>
      <c r="L188" s="36">
        <v>0</v>
      </c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t="s">
        <v>163</v>
      </c>
      <c r="B189" s="27">
        <v>144</v>
      </c>
      <c r="C189" s="26"/>
      <c r="D189" s="27">
        <v>34</v>
      </c>
      <c r="E189" s="26"/>
      <c r="F189" s="40">
        <v>162.25</v>
      </c>
      <c r="G189" s="71"/>
      <c r="H189" s="25">
        <v>0</v>
      </c>
      <c r="I189" s="25"/>
      <c r="J189" s="25">
        <v>0</v>
      </c>
      <c r="K189" s="63"/>
      <c r="L189" s="36">
        <v>0</v>
      </c>
      <c r="M189" s="1"/>
      <c r="N189" s="1"/>
      <c r="O189" s="1"/>
      <c r="P189" s="1"/>
      <c r="Q189" s="1"/>
      <c r="R189" s="1"/>
      <c r="S189" s="1"/>
      <c r="T189" s="1"/>
    </row>
    <row r="190" spans="1:12" ht="12.75">
      <c r="A190" t="s">
        <v>170</v>
      </c>
      <c r="B190" s="27">
        <v>6</v>
      </c>
      <c r="C190" s="27"/>
      <c r="D190" s="27">
        <v>0</v>
      </c>
      <c r="E190" s="27"/>
      <c r="F190" s="40">
        <v>6</v>
      </c>
      <c r="G190" s="71"/>
      <c r="H190" s="25">
        <v>0</v>
      </c>
      <c r="I190" s="25"/>
      <c r="J190" s="25">
        <v>0</v>
      </c>
      <c r="K190" s="63"/>
      <c r="L190" s="36">
        <v>0</v>
      </c>
    </row>
    <row r="191" spans="1:12" ht="12.75">
      <c r="A191" t="s">
        <v>164</v>
      </c>
      <c r="B191" s="25">
        <v>569</v>
      </c>
      <c r="D191" s="25">
        <v>56</v>
      </c>
      <c r="F191" s="40">
        <v>598.75</v>
      </c>
      <c r="G191" s="80"/>
      <c r="H191" s="25">
        <v>35</v>
      </c>
      <c r="I191" s="25"/>
      <c r="J191" s="25">
        <v>43</v>
      </c>
      <c r="K191" s="63"/>
      <c r="L191" s="36">
        <v>51.75</v>
      </c>
    </row>
    <row r="192" spans="2:12" ht="12.75">
      <c r="B192" s="25"/>
      <c r="D192" s="25"/>
      <c r="F192" s="40"/>
      <c r="G192" s="80"/>
      <c r="H192" s="25"/>
      <c r="I192" s="25"/>
      <c r="J192" s="25"/>
      <c r="K192" s="63"/>
      <c r="L192" s="36"/>
    </row>
    <row r="193" spans="2:12" s="6" customFormat="1" ht="12.75">
      <c r="B193" s="27"/>
      <c r="C193" s="26"/>
      <c r="D193" s="27"/>
      <c r="E193" s="26"/>
      <c r="F193" s="40"/>
      <c r="G193" s="71"/>
      <c r="H193" s="25"/>
      <c r="I193" s="57"/>
      <c r="J193" s="25"/>
      <c r="K193" s="69"/>
      <c r="L193" s="36"/>
    </row>
    <row r="194" spans="1:17" ht="12.75">
      <c r="A194" s="2" t="s">
        <v>99</v>
      </c>
      <c r="B194" s="24">
        <f>+B196+B197+B201+B207+B211+B212+B213+B214+B215+B216+B217+B219+B224</f>
        <v>1184</v>
      </c>
      <c r="C194" s="24"/>
      <c r="D194" s="24">
        <f>+D196+D197+D201+D207+D211+D212+D213+D214+D215+D216+D217+D219+D224</f>
        <v>273</v>
      </c>
      <c r="E194" s="24"/>
      <c r="F194" s="19">
        <f>+F196+F197+F201+F207+F211+F212+F213+F214+F215+F216+F217+F219+F224</f>
        <v>1333.5</v>
      </c>
      <c r="G194" s="82"/>
      <c r="H194" s="24">
        <f>+H196+H197+H201+H207+H211+H212+H213+H214+H215+H216+H217+H219+H224</f>
        <v>217</v>
      </c>
      <c r="I194" s="24"/>
      <c r="J194" s="24">
        <f>+J196+J197+J201+J207+J211+J212+J213+J214+J215+J216+J217+J219+J224</f>
        <v>172</v>
      </c>
      <c r="K194" s="62"/>
      <c r="L194" s="19">
        <f>+L196+L197+L201+L207+L211+L212+L213+L214+L215+L216+L217+L219+L224</f>
        <v>332.5</v>
      </c>
      <c r="M194" s="2"/>
      <c r="N194" s="2"/>
      <c r="O194" s="2"/>
      <c r="P194" s="2"/>
      <c r="Q194" s="2"/>
    </row>
    <row r="195" spans="2:12" ht="12.75">
      <c r="B195" s="25"/>
      <c r="D195" s="25"/>
      <c r="F195" s="38"/>
      <c r="G195" s="80"/>
      <c r="H195" s="52"/>
      <c r="I195" s="50"/>
      <c r="J195" s="52"/>
      <c r="L195" s="37"/>
    </row>
    <row r="196" spans="1:12" ht="12.75">
      <c r="A196" t="s">
        <v>139</v>
      </c>
      <c r="B196" s="25">
        <v>0</v>
      </c>
      <c r="D196" s="25">
        <v>0</v>
      </c>
      <c r="F196" s="38">
        <v>0</v>
      </c>
      <c r="G196" s="36"/>
      <c r="H196" s="52">
        <v>9</v>
      </c>
      <c r="I196" s="50"/>
      <c r="J196" s="52">
        <v>3</v>
      </c>
      <c r="L196" s="37">
        <v>11.25</v>
      </c>
    </row>
    <row r="197" spans="1:12" ht="12.75">
      <c r="A197" s="8" t="s">
        <v>102</v>
      </c>
      <c r="B197" s="53">
        <f>SUM(B198:B199)</f>
        <v>0</v>
      </c>
      <c r="C197" s="53" t="s">
        <v>73</v>
      </c>
      <c r="D197" s="53">
        <f>SUM(D198:D199)</f>
        <v>0</v>
      </c>
      <c r="E197" s="11"/>
      <c r="F197" s="39">
        <f>SUM(F198:F199)</f>
        <v>0</v>
      </c>
      <c r="G197" s="84"/>
      <c r="H197" s="53">
        <f>SUM(H198:H200)</f>
        <v>41</v>
      </c>
      <c r="I197" s="16"/>
      <c r="J197" s="53">
        <f>SUM(J198:J200)</f>
        <v>40</v>
      </c>
      <c r="K197" s="66"/>
      <c r="L197" s="39">
        <f>SUM(L198:L200)</f>
        <v>67.75</v>
      </c>
    </row>
    <row r="198" spans="1:12" ht="12.75">
      <c r="A198" t="s">
        <v>104</v>
      </c>
      <c r="B198" s="27">
        <v>0</v>
      </c>
      <c r="C198" s="28"/>
      <c r="D198" s="27">
        <v>0</v>
      </c>
      <c r="E198" s="28"/>
      <c r="F198" s="40">
        <v>0</v>
      </c>
      <c r="G198" s="81"/>
      <c r="H198" s="25">
        <v>30</v>
      </c>
      <c r="J198" s="25">
        <v>29</v>
      </c>
      <c r="L198" s="36">
        <v>50</v>
      </c>
    </row>
    <row r="199" spans="1:12" ht="12.75">
      <c r="A199" t="s">
        <v>62</v>
      </c>
      <c r="B199" s="27">
        <v>0</v>
      </c>
      <c r="C199" s="26"/>
      <c r="D199" s="27">
        <v>0</v>
      </c>
      <c r="E199" s="26"/>
      <c r="F199" s="40">
        <v>0</v>
      </c>
      <c r="G199" s="81"/>
      <c r="H199" s="25">
        <v>11</v>
      </c>
      <c r="I199" s="57"/>
      <c r="J199" s="25">
        <v>10</v>
      </c>
      <c r="K199" s="69"/>
      <c r="L199" s="36">
        <v>17</v>
      </c>
    </row>
    <row r="200" spans="1:12" ht="12.75">
      <c r="A200" s="6" t="s">
        <v>183</v>
      </c>
      <c r="B200" s="27">
        <v>0</v>
      </c>
      <c r="C200" s="28"/>
      <c r="D200" s="27">
        <v>0</v>
      </c>
      <c r="E200" s="28"/>
      <c r="F200" s="42">
        <v>0</v>
      </c>
      <c r="G200" s="84"/>
      <c r="H200" s="27">
        <v>0</v>
      </c>
      <c r="I200" s="28" t="s">
        <v>73</v>
      </c>
      <c r="J200" s="27">
        <v>1</v>
      </c>
      <c r="K200" s="72"/>
      <c r="L200" s="42">
        <v>0.75</v>
      </c>
    </row>
    <row r="201" spans="1:12" s="6" customFormat="1" ht="12.75">
      <c r="A201" s="8" t="s">
        <v>103</v>
      </c>
      <c r="B201" s="44">
        <f>+SUM(B202:B205)</f>
        <v>302</v>
      </c>
      <c r="C201" s="31"/>
      <c r="D201" s="44">
        <f>+SUM(D202:D205)</f>
        <v>47</v>
      </c>
      <c r="E201" s="31"/>
      <c r="F201" s="46">
        <f>+SUM(F202:F205)</f>
        <v>329.75</v>
      </c>
      <c r="G201" s="84"/>
      <c r="H201" s="73">
        <f>+SUM(H202:H206)</f>
        <v>9</v>
      </c>
      <c r="I201" s="18"/>
      <c r="J201" s="73">
        <f>+SUM(J202:J206)</f>
        <v>12</v>
      </c>
      <c r="K201" s="66"/>
      <c r="L201" s="46">
        <f>+SUM(L202:L206)</f>
        <v>16.75</v>
      </c>
    </row>
    <row r="202" spans="1:12" ht="12.75">
      <c r="A202" t="s">
        <v>100</v>
      </c>
      <c r="B202" s="27">
        <v>17</v>
      </c>
      <c r="C202" s="26"/>
      <c r="D202" s="27">
        <v>2</v>
      </c>
      <c r="E202" s="26"/>
      <c r="F202" s="38">
        <v>18.25</v>
      </c>
      <c r="G202" s="81"/>
      <c r="H202" s="52">
        <v>0</v>
      </c>
      <c r="I202" s="56"/>
      <c r="J202" s="52">
        <v>0</v>
      </c>
      <c r="K202" s="69"/>
      <c r="L202" s="37">
        <v>0</v>
      </c>
    </row>
    <row r="203" spans="1:12" ht="12.75">
      <c r="A203" t="s">
        <v>138</v>
      </c>
      <c r="B203" s="27">
        <v>0</v>
      </c>
      <c r="C203" s="26"/>
      <c r="D203" s="27">
        <v>0</v>
      </c>
      <c r="E203" s="26"/>
      <c r="F203" s="38">
        <v>0</v>
      </c>
      <c r="G203" s="81"/>
      <c r="H203" s="52">
        <v>8</v>
      </c>
      <c r="I203" s="56"/>
      <c r="J203" s="52">
        <v>11</v>
      </c>
      <c r="K203" s="69"/>
      <c r="L203" s="37">
        <v>15.25</v>
      </c>
    </row>
    <row r="204" spans="1:12" ht="12.75">
      <c r="A204" t="s">
        <v>172</v>
      </c>
      <c r="B204" s="27">
        <v>56</v>
      </c>
      <c r="C204" s="26"/>
      <c r="D204" s="27">
        <v>23</v>
      </c>
      <c r="E204" s="26"/>
      <c r="F204" s="38">
        <v>69.25</v>
      </c>
      <c r="G204" s="81"/>
      <c r="H204" s="52">
        <v>0</v>
      </c>
      <c r="I204" s="56"/>
      <c r="J204" s="52">
        <v>0</v>
      </c>
      <c r="K204" s="69"/>
      <c r="L204" s="37">
        <v>0</v>
      </c>
    </row>
    <row r="205" spans="1:12" ht="12.75">
      <c r="A205" t="s">
        <v>113</v>
      </c>
      <c r="B205" s="27">
        <v>229</v>
      </c>
      <c r="C205" s="28"/>
      <c r="D205" s="27">
        <v>22</v>
      </c>
      <c r="E205" s="28"/>
      <c r="F205" s="38">
        <v>242.25</v>
      </c>
      <c r="G205" s="81"/>
      <c r="H205" s="52">
        <v>0</v>
      </c>
      <c r="I205" s="50"/>
      <c r="J205" s="52">
        <v>0</v>
      </c>
      <c r="L205" s="37">
        <v>0</v>
      </c>
    </row>
    <row r="206" spans="1:12" s="6" customFormat="1" ht="12.75">
      <c r="A206" s="6" t="s">
        <v>184</v>
      </c>
      <c r="B206" s="27">
        <v>0</v>
      </c>
      <c r="C206" s="26"/>
      <c r="D206" s="27">
        <v>0</v>
      </c>
      <c r="E206" s="26"/>
      <c r="F206" s="38">
        <v>0</v>
      </c>
      <c r="G206" s="81"/>
      <c r="H206" s="52">
        <v>1</v>
      </c>
      <c r="I206" s="56"/>
      <c r="J206" s="52">
        <v>1</v>
      </c>
      <c r="K206" s="69"/>
      <c r="L206" s="37">
        <v>1.5</v>
      </c>
    </row>
    <row r="207" spans="1:22" s="6" customFormat="1" ht="12.75">
      <c r="A207" s="8" t="s">
        <v>93</v>
      </c>
      <c r="B207" s="12">
        <f>+B208+B209</f>
        <v>154</v>
      </c>
      <c r="C207" s="31"/>
      <c r="D207" s="12">
        <f>+D208+D209</f>
        <v>39</v>
      </c>
      <c r="E207" s="31"/>
      <c r="F207" s="39">
        <f>+F208+F209</f>
        <v>176.5</v>
      </c>
      <c r="G207" s="13"/>
      <c r="H207" s="53">
        <f>+H208+H209</f>
        <v>80</v>
      </c>
      <c r="I207" s="53"/>
      <c r="J207" s="53">
        <f>+J208+J209</f>
        <v>21</v>
      </c>
      <c r="K207" s="65"/>
      <c r="L207" s="39">
        <f>+L208+L209</f>
        <v>94.75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2.75">
      <c r="A208" t="s">
        <v>31</v>
      </c>
      <c r="B208" s="27">
        <v>77</v>
      </c>
      <c r="C208" s="26"/>
      <c r="D208" s="27">
        <v>21</v>
      </c>
      <c r="E208" s="26"/>
      <c r="F208" s="40">
        <v>89.5</v>
      </c>
      <c r="G208" s="71"/>
      <c r="H208" s="25">
        <v>80</v>
      </c>
      <c r="I208" s="25"/>
      <c r="J208" s="25">
        <v>21</v>
      </c>
      <c r="K208" s="63"/>
      <c r="L208" s="36">
        <v>94.75</v>
      </c>
      <c r="M208" s="1"/>
      <c r="N208" s="1"/>
      <c r="O208" s="1"/>
      <c r="P208" s="1"/>
      <c r="Q208" s="1"/>
      <c r="R208" s="1"/>
      <c r="S208" s="2"/>
      <c r="T208" s="2"/>
      <c r="U208" s="2"/>
      <c r="V208" s="2"/>
    </row>
    <row r="209" spans="1:22" ht="12.75">
      <c r="A209" t="s">
        <v>32</v>
      </c>
      <c r="B209" s="27">
        <v>77</v>
      </c>
      <c r="C209" s="26"/>
      <c r="D209" s="27">
        <v>18</v>
      </c>
      <c r="E209" s="26"/>
      <c r="F209" s="40">
        <v>87</v>
      </c>
      <c r="G209" s="71"/>
      <c r="H209" s="25">
        <v>0</v>
      </c>
      <c r="I209" s="57"/>
      <c r="J209" s="25">
        <v>0</v>
      </c>
      <c r="K209" s="69"/>
      <c r="L209" s="36">
        <v>0</v>
      </c>
      <c r="M209" s="1"/>
      <c r="N209" s="1"/>
      <c r="O209" s="1"/>
      <c r="P209" s="1"/>
      <c r="Q209" s="1"/>
      <c r="R209" s="1"/>
      <c r="S209" s="2"/>
      <c r="T209" s="2"/>
      <c r="U209" s="2"/>
      <c r="V209" s="2"/>
    </row>
    <row r="210" spans="1:12" ht="12.75">
      <c r="A210" s="9" t="s">
        <v>185</v>
      </c>
      <c r="B210" s="17"/>
      <c r="C210" s="30"/>
      <c r="D210" s="17"/>
      <c r="E210" s="30"/>
      <c r="F210" s="15"/>
      <c r="G210" s="20"/>
      <c r="H210" s="17"/>
      <c r="I210" s="30"/>
      <c r="J210" s="17"/>
      <c r="K210" s="70"/>
      <c r="L210" s="20"/>
    </row>
    <row r="211" spans="1:12" ht="12.75">
      <c r="A211" t="s">
        <v>60</v>
      </c>
      <c r="B211" s="25">
        <v>417</v>
      </c>
      <c r="D211" s="25">
        <v>24</v>
      </c>
      <c r="F211" s="38">
        <v>430.75</v>
      </c>
      <c r="G211" s="36"/>
      <c r="H211" s="52">
        <v>0</v>
      </c>
      <c r="I211" s="50"/>
      <c r="J211" s="52">
        <v>0</v>
      </c>
      <c r="L211" s="37">
        <v>0</v>
      </c>
    </row>
    <row r="212" spans="1:12" ht="12.75">
      <c r="A212" t="s">
        <v>61</v>
      </c>
      <c r="B212" s="25">
        <v>110</v>
      </c>
      <c r="D212" s="25">
        <v>58</v>
      </c>
      <c r="F212" s="38">
        <v>139.75</v>
      </c>
      <c r="G212" s="36"/>
      <c r="H212" s="52">
        <v>0</v>
      </c>
      <c r="I212" s="50"/>
      <c r="J212" s="52">
        <v>0</v>
      </c>
      <c r="L212" s="37">
        <v>0</v>
      </c>
    </row>
    <row r="213" spans="1:12" ht="12.75">
      <c r="A213" t="s">
        <v>212</v>
      </c>
      <c r="B213" s="25">
        <v>2</v>
      </c>
      <c r="D213" s="25">
        <v>10</v>
      </c>
      <c r="F213" s="38">
        <v>6.75</v>
      </c>
      <c r="G213" s="36"/>
      <c r="H213" s="52">
        <v>0</v>
      </c>
      <c r="I213" s="50"/>
      <c r="J213" s="52">
        <v>0</v>
      </c>
      <c r="L213" s="37">
        <v>0</v>
      </c>
    </row>
    <row r="214" spans="1:12" ht="12.75">
      <c r="A214" t="s">
        <v>208</v>
      </c>
      <c r="B214" s="25">
        <v>198</v>
      </c>
      <c r="D214" s="25">
        <v>2</v>
      </c>
      <c r="F214" s="38">
        <v>199.25</v>
      </c>
      <c r="G214" s="80"/>
      <c r="H214" s="52">
        <v>0</v>
      </c>
      <c r="I214" s="50"/>
      <c r="J214" s="52">
        <v>0</v>
      </c>
      <c r="L214" s="37">
        <v>0</v>
      </c>
    </row>
    <row r="215" spans="1:12" ht="12.75">
      <c r="A215" t="s">
        <v>209</v>
      </c>
      <c r="B215" s="25">
        <v>0</v>
      </c>
      <c r="D215" s="25">
        <v>0</v>
      </c>
      <c r="F215" s="38">
        <v>0</v>
      </c>
      <c r="G215" s="80"/>
      <c r="H215" s="52">
        <v>1</v>
      </c>
      <c r="I215" s="50"/>
      <c r="J215" s="52">
        <v>11</v>
      </c>
      <c r="L215" s="37">
        <v>7.5</v>
      </c>
    </row>
    <row r="216" spans="1:12" ht="12.75">
      <c r="A216" t="s">
        <v>210</v>
      </c>
      <c r="B216" s="25">
        <v>1</v>
      </c>
      <c r="D216" s="25">
        <v>93</v>
      </c>
      <c r="F216" s="38">
        <v>50.75</v>
      </c>
      <c r="G216" s="80"/>
      <c r="H216" s="52">
        <v>0</v>
      </c>
      <c r="I216" s="50"/>
      <c r="J216" s="52">
        <v>0</v>
      </c>
      <c r="L216" s="37">
        <v>0</v>
      </c>
    </row>
    <row r="217" spans="1:12" ht="12.75">
      <c r="A217" t="s">
        <v>201</v>
      </c>
      <c r="B217" s="25">
        <v>0</v>
      </c>
      <c r="D217" s="25">
        <v>0</v>
      </c>
      <c r="F217" s="38">
        <v>0</v>
      </c>
      <c r="G217" s="80"/>
      <c r="H217" s="52">
        <v>0</v>
      </c>
      <c r="I217" s="50"/>
      <c r="J217" s="52">
        <v>0</v>
      </c>
      <c r="L217" s="37">
        <v>0</v>
      </c>
    </row>
    <row r="219" spans="1:12" ht="12.75">
      <c r="A219" s="8" t="s">
        <v>63</v>
      </c>
      <c r="B219" s="12">
        <v>0</v>
      </c>
      <c r="C219" s="11"/>
      <c r="D219" s="12">
        <v>0</v>
      </c>
      <c r="E219" s="11"/>
      <c r="F219" s="39">
        <v>0</v>
      </c>
      <c r="G219" s="13"/>
      <c r="H219" s="53">
        <f>+H220+H221+H222+H223</f>
        <v>34</v>
      </c>
      <c r="I219" s="16"/>
      <c r="J219" s="53">
        <f>+J220+J221+J222+J223</f>
        <v>37</v>
      </c>
      <c r="K219" s="66"/>
      <c r="L219" s="39">
        <f>+L220+L221+L222+L223</f>
        <v>59.5</v>
      </c>
    </row>
    <row r="220" spans="1:250" ht="12.75">
      <c r="A220" t="s">
        <v>64</v>
      </c>
      <c r="B220" s="27">
        <v>0</v>
      </c>
      <c r="C220" s="26"/>
      <c r="D220" s="27">
        <v>0</v>
      </c>
      <c r="E220" s="26"/>
      <c r="F220" s="40">
        <v>0</v>
      </c>
      <c r="G220" s="71"/>
      <c r="H220" s="25">
        <v>26</v>
      </c>
      <c r="I220" s="57"/>
      <c r="J220" s="25">
        <v>11</v>
      </c>
      <c r="K220" s="69"/>
      <c r="L220" s="36">
        <v>33.5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</row>
    <row r="221" spans="1:250" ht="12.75">
      <c r="A221" t="s">
        <v>65</v>
      </c>
      <c r="B221" s="27">
        <v>0</v>
      </c>
      <c r="C221" s="26"/>
      <c r="D221" s="27">
        <v>0</v>
      </c>
      <c r="E221" s="26"/>
      <c r="F221" s="40">
        <v>0</v>
      </c>
      <c r="G221" s="71"/>
      <c r="H221" s="25">
        <v>3</v>
      </c>
      <c r="I221" s="57"/>
      <c r="J221" s="25">
        <v>22</v>
      </c>
      <c r="K221" s="69"/>
      <c r="L221" s="36">
        <v>18.25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</row>
    <row r="222" spans="1:250" ht="12.75">
      <c r="A222" t="s">
        <v>66</v>
      </c>
      <c r="B222" s="27">
        <v>0</v>
      </c>
      <c r="C222" s="26"/>
      <c r="D222" s="27">
        <v>0</v>
      </c>
      <c r="E222" s="26"/>
      <c r="F222" s="40">
        <v>0</v>
      </c>
      <c r="G222" s="26"/>
      <c r="H222" s="58">
        <v>1</v>
      </c>
      <c r="I222" s="58"/>
      <c r="J222" s="58">
        <v>2</v>
      </c>
      <c r="K222" s="69"/>
      <c r="L222" s="75">
        <v>2.25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</row>
    <row r="223" spans="1:250" ht="12.75">
      <c r="A223" t="s">
        <v>165</v>
      </c>
      <c r="B223" s="27">
        <v>0</v>
      </c>
      <c r="C223" s="26"/>
      <c r="D223" s="27">
        <v>0</v>
      </c>
      <c r="E223" s="26"/>
      <c r="F223" s="40">
        <v>0</v>
      </c>
      <c r="G223" s="26"/>
      <c r="H223" s="58">
        <v>4</v>
      </c>
      <c r="I223" s="58"/>
      <c r="J223" s="58">
        <v>2</v>
      </c>
      <c r="K223" s="69"/>
      <c r="L223" s="75">
        <v>5.5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</row>
    <row r="224" spans="1:12" ht="12.75">
      <c r="A224" s="8" t="s">
        <v>67</v>
      </c>
      <c r="B224" s="12">
        <v>0</v>
      </c>
      <c r="C224" s="11"/>
      <c r="D224" s="12">
        <v>0</v>
      </c>
      <c r="E224" s="11"/>
      <c r="F224" s="15">
        <v>0</v>
      </c>
      <c r="G224" s="13"/>
      <c r="H224" s="17">
        <f>+H225+H226+H227+H228</f>
        <v>43</v>
      </c>
      <c r="I224" s="18"/>
      <c r="J224" s="17">
        <f>+J225+J226+J227+J228</f>
        <v>48</v>
      </c>
      <c r="K224" s="66"/>
      <c r="L224" s="15">
        <f>+L225+L226+L227+L228</f>
        <v>75</v>
      </c>
    </row>
    <row r="225" spans="1:250" ht="12.75">
      <c r="A225" t="s">
        <v>68</v>
      </c>
      <c r="B225" s="27">
        <v>0</v>
      </c>
      <c r="C225" s="26"/>
      <c r="D225" s="27">
        <v>0</v>
      </c>
      <c r="E225" s="26"/>
      <c r="F225" s="38">
        <v>0</v>
      </c>
      <c r="G225" s="71"/>
      <c r="H225" s="52">
        <v>18</v>
      </c>
      <c r="I225" s="56"/>
      <c r="J225" s="52">
        <v>11</v>
      </c>
      <c r="K225" s="69"/>
      <c r="L225" s="37">
        <v>25.75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</row>
    <row r="226" spans="1:250" ht="12.75">
      <c r="A226" t="s">
        <v>69</v>
      </c>
      <c r="B226" s="27">
        <v>0</v>
      </c>
      <c r="C226" s="26"/>
      <c r="D226" s="27">
        <v>0</v>
      </c>
      <c r="E226" s="26"/>
      <c r="F226" s="38">
        <v>0</v>
      </c>
      <c r="G226" s="71"/>
      <c r="H226" s="52">
        <v>25</v>
      </c>
      <c r="I226" s="56"/>
      <c r="J226" s="52">
        <v>35</v>
      </c>
      <c r="K226" s="69"/>
      <c r="L226" s="37">
        <v>47.75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</row>
    <row r="227" spans="1:250" ht="12.75">
      <c r="A227" t="s">
        <v>187</v>
      </c>
      <c r="B227" s="27">
        <v>0</v>
      </c>
      <c r="C227" s="26"/>
      <c r="D227" s="27">
        <v>0</v>
      </c>
      <c r="E227" s="26"/>
      <c r="F227" s="38">
        <v>0</v>
      </c>
      <c r="G227" s="71"/>
      <c r="H227" s="52">
        <v>0</v>
      </c>
      <c r="I227" s="56"/>
      <c r="J227" s="52">
        <v>1</v>
      </c>
      <c r="K227" s="69"/>
      <c r="L227" s="37">
        <v>0.75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</row>
    <row r="228" spans="1:250" ht="12.75">
      <c r="A228" t="s">
        <v>186</v>
      </c>
      <c r="B228" s="27">
        <v>0</v>
      </c>
      <c r="C228" s="26"/>
      <c r="D228" s="27">
        <v>0</v>
      </c>
      <c r="E228" s="26"/>
      <c r="F228" s="38">
        <v>0</v>
      </c>
      <c r="G228" s="71"/>
      <c r="H228" s="52">
        <v>0</v>
      </c>
      <c r="I228" s="56"/>
      <c r="J228" s="52">
        <v>1</v>
      </c>
      <c r="K228" s="69"/>
      <c r="L228" s="37">
        <v>0.75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</row>
    <row r="229" spans="2:250" ht="12.75">
      <c r="B229" s="27"/>
      <c r="C229" s="26"/>
      <c r="D229" s="27"/>
      <c r="E229" s="26"/>
      <c r="F229" s="38"/>
      <c r="G229" s="71"/>
      <c r="H229" s="52"/>
      <c r="I229" s="56"/>
      <c r="J229" s="52"/>
      <c r="K229" s="69"/>
      <c r="L229" s="3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</row>
    <row r="230" spans="2:12" ht="12.75">
      <c r="B230" s="25"/>
      <c r="D230" s="25"/>
      <c r="F230" s="38"/>
      <c r="G230" s="80"/>
      <c r="H230" s="52"/>
      <c r="I230" s="50"/>
      <c r="J230" s="52"/>
      <c r="L230" s="38"/>
    </row>
    <row r="231" spans="1:12" ht="12.75">
      <c r="A231" s="2" t="s">
        <v>0</v>
      </c>
      <c r="B231" s="24">
        <v>19</v>
      </c>
      <c r="C231" s="24"/>
      <c r="D231" s="24">
        <v>108</v>
      </c>
      <c r="E231" s="24"/>
      <c r="F231" s="47">
        <v>53</v>
      </c>
      <c r="G231" s="82"/>
      <c r="H231" s="51">
        <v>38</v>
      </c>
      <c r="I231" s="51"/>
      <c r="J231" s="51">
        <v>427</v>
      </c>
      <c r="K231" s="62"/>
      <c r="L231" s="47">
        <v>271</v>
      </c>
    </row>
    <row r="232" spans="2:16" ht="12.75">
      <c r="B232" s="25"/>
      <c r="D232" s="25"/>
      <c r="F232" s="36"/>
      <c r="J232" s="25"/>
      <c r="L232" s="36"/>
      <c r="M232" s="2"/>
      <c r="N232" s="2"/>
      <c r="O232" s="2"/>
      <c r="P232" s="2"/>
    </row>
    <row r="234" spans="1:20" ht="12.75">
      <c r="A234" s="2" t="s">
        <v>70</v>
      </c>
      <c r="B234" s="17">
        <f>+B118+B194+B174+B130+B90+B12+B9+B231</f>
        <v>13006</v>
      </c>
      <c r="C234" s="30"/>
      <c r="D234" s="17">
        <f>+D118+D194+D174+D130+D90+D12+D9+D231</f>
        <v>2852</v>
      </c>
      <c r="E234" s="30"/>
      <c r="F234" s="15">
        <f>+F118+F194+F174+F130+F90+F12+F9+F231</f>
        <v>14485</v>
      </c>
      <c r="G234" s="30"/>
      <c r="H234" s="17">
        <f>+H118+H194+H174+H130+H90+H12+H9+H231</f>
        <v>1320</v>
      </c>
      <c r="I234" s="30"/>
      <c r="J234" s="17">
        <f>+J118+J194+J174+J130+J90+J12+J9+J231</f>
        <v>3262</v>
      </c>
      <c r="K234" s="70"/>
      <c r="L234" s="15">
        <f>+L118+L194+L174+L130+L90+L12+L9+L231</f>
        <v>3250.75</v>
      </c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2"/>
      <c r="B235" s="17"/>
      <c r="C235" s="30"/>
      <c r="D235" s="17"/>
      <c r="E235" s="30"/>
      <c r="F235" s="15"/>
      <c r="G235" s="30"/>
      <c r="H235" s="17"/>
      <c r="I235" s="30"/>
      <c r="J235" s="17"/>
      <c r="K235" s="70"/>
      <c r="L235" s="15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2"/>
      <c r="B236" s="17"/>
      <c r="C236" s="30"/>
      <c r="D236" s="17"/>
      <c r="E236" s="30"/>
      <c r="F236" s="15"/>
      <c r="G236" s="30"/>
      <c r="H236" s="17"/>
      <c r="I236" s="30"/>
      <c r="J236" s="17"/>
      <c r="K236" s="70"/>
      <c r="L236" s="15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2"/>
      <c r="B237" s="17"/>
      <c r="C237" s="30"/>
      <c r="D237" s="17"/>
      <c r="E237" s="30"/>
      <c r="F237" s="17" t="s">
        <v>73</v>
      </c>
      <c r="G237" s="30"/>
      <c r="H237" s="17" t="s">
        <v>73</v>
      </c>
      <c r="I237" s="30"/>
      <c r="J237" s="17"/>
      <c r="K237" s="70"/>
      <c r="L237" s="15"/>
      <c r="M237" s="1"/>
      <c r="N237" s="1"/>
      <c r="O237" s="1"/>
      <c r="P237" s="1"/>
      <c r="Q237" s="1"/>
      <c r="R237" s="1"/>
      <c r="S237" s="1"/>
      <c r="T237" s="1"/>
    </row>
    <row r="238" spans="1:12" ht="12.75">
      <c r="A238" t="s">
        <v>89</v>
      </c>
      <c r="B238" s="25"/>
      <c r="D238" s="25"/>
      <c r="F238" s="17" t="s">
        <v>73</v>
      </c>
      <c r="G238" s="80"/>
      <c r="H238" s="52" t="s">
        <v>73</v>
      </c>
      <c r="I238" s="50"/>
      <c r="J238" s="50"/>
      <c r="L238" s="77"/>
    </row>
    <row r="239" spans="2:12" ht="12.75">
      <c r="B239" s="25"/>
      <c r="F239" s="17" t="s">
        <v>73</v>
      </c>
      <c r="G239" s="80"/>
      <c r="H239" s="52" t="s">
        <v>73</v>
      </c>
      <c r="I239" s="50"/>
      <c r="J239" s="50"/>
      <c r="L239" s="77"/>
    </row>
    <row r="240" spans="2:12" ht="12.75">
      <c r="B240" s="25"/>
      <c r="F240" s="17" t="s">
        <v>73</v>
      </c>
      <c r="G240" s="80"/>
      <c r="H240" s="52" t="s">
        <v>73</v>
      </c>
      <c r="I240" s="50"/>
      <c r="J240" s="50"/>
      <c r="L240" s="77"/>
    </row>
    <row r="241" spans="2:12" ht="12.75">
      <c r="B241" s="25"/>
      <c r="F241" s="37" t="s">
        <v>73</v>
      </c>
      <c r="G241" s="80"/>
      <c r="H241" s="52"/>
      <c r="I241" s="50"/>
      <c r="J241" s="50"/>
      <c r="L241" s="77"/>
    </row>
    <row r="242" spans="4:10" ht="12.75">
      <c r="D242" s="25"/>
      <c r="F242" s="48" t="s">
        <v>73</v>
      </c>
      <c r="H242" s="50"/>
      <c r="I242" s="50"/>
      <c r="J242" s="50"/>
    </row>
    <row r="243" spans="2:12" ht="12.75">
      <c r="B243" s="25"/>
      <c r="D243" s="25"/>
      <c r="F243" s="37" t="s">
        <v>145</v>
      </c>
      <c r="G243" s="80"/>
      <c r="H243" s="52"/>
      <c r="I243" s="50"/>
      <c r="J243" s="50"/>
      <c r="L243" s="77"/>
    </row>
    <row r="244" spans="2:12" ht="12.75">
      <c r="B244" s="25"/>
      <c r="D244" s="25"/>
      <c r="F244" s="37"/>
      <c r="G244" s="80"/>
      <c r="H244" s="52"/>
      <c r="I244" s="50"/>
      <c r="J244" s="52"/>
      <c r="L244" s="77"/>
    </row>
    <row r="245" spans="2:12" ht="12.75">
      <c r="B245" s="25"/>
      <c r="D245" s="25"/>
      <c r="F245" s="37"/>
      <c r="G245" s="80"/>
      <c r="H245" s="52"/>
      <c r="I245" s="50"/>
      <c r="J245" s="50"/>
      <c r="L245" s="77"/>
    </row>
    <row r="246" spans="2:12" ht="12.75">
      <c r="B246" s="25"/>
      <c r="D246" s="25"/>
      <c r="F246" s="37"/>
      <c r="G246" s="80"/>
      <c r="H246" s="52"/>
      <c r="I246" s="50"/>
      <c r="J246" s="52"/>
      <c r="L246" s="77"/>
    </row>
    <row r="247" spans="4:12" ht="12.75">
      <c r="D247" s="25"/>
      <c r="F247" s="37"/>
      <c r="G247" s="80"/>
      <c r="H247" s="52"/>
      <c r="I247" s="50"/>
      <c r="J247" s="50"/>
      <c r="L247" s="77"/>
    </row>
    <row r="248" spans="4:12" ht="12.75">
      <c r="D248" s="25"/>
      <c r="F248" s="37"/>
      <c r="G248" s="80"/>
      <c r="H248" s="52"/>
      <c r="I248" s="50"/>
      <c r="J248" s="50"/>
      <c r="L248" s="77"/>
    </row>
    <row r="249" spans="4:12" ht="12.75">
      <c r="D249" s="25"/>
      <c r="F249" s="37"/>
      <c r="G249" s="80"/>
      <c r="H249" s="52"/>
      <c r="I249" s="50"/>
      <c r="J249" s="50"/>
      <c r="L249" s="77"/>
    </row>
    <row r="250" spans="4:12" ht="12.75">
      <c r="D250" s="25"/>
      <c r="F250" s="37"/>
      <c r="G250" s="80"/>
      <c r="H250" s="50"/>
      <c r="I250" s="50"/>
      <c r="J250" s="50"/>
      <c r="L250" s="77"/>
    </row>
    <row r="251" spans="4:12" ht="12.75">
      <c r="D251" s="25"/>
      <c r="F251" s="37"/>
      <c r="G251" s="80"/>
      <c r="H251" s="50"/>
      <c r="I251" s="50"/>
      <c r="J251" s="50"/>
      <c r="L251" s="77"/>
    </row>
    <row r="252" spans="4:12" ht="12.75">
      <c r="D252" s="25"/>
      <c r="F252" s="37"/>
      <c r="G252" s="80"/>
      <c r="H252" s="50"/>
      <c r="I252" s="50"/>
      <c r="J252" s="50"/>
      <c r="L252" s="77"/>
    </row>
    <row r="253" spans="4:12" ht="12.75">
      <c r="D253" s="25"/>
      <c r="F253" s="37"/>
      <c r="G253" s="80"/>
      <c r="H253" s="50"/>
      <c r="I253" s="50"/>
      <c r="J253" s="32" t="s">
        <v>73</v>
      </c>
      <c r="L253" s="77"/>
    </row>
    <row r="254" spans="4:12" ht="12.75">
      <c r="D254" s="25"/>
      <c r="F254" s="37"/>
      <c r="G254" s="80"/>
      <c r="L254" s="77"/>
    </row>
    <row r="255" spans="4:12" ht="12.75">
      <c r="D255" s="25"/>
      <c r="F255" s="37"/>
      <c r="G255" s="80"/>
      <c r="L255" s="77"/>
    </row>
    <row r="256" spans="4:12" ht="12.75">
      <c r="D256" s="25"/>
      <c r="F256" s="37"/>
      <c r="G256" s="80"/>
      <c r="L256" s="77"/>
    </row>
    <row r="257" spans="4:12" ht="12.75">
      <c r="D257" s="25"/>
      <c r="F257" s="37"/>
      <c r="G257" s="80"/>
      <c r="L257" s="77"/>
    </row>
    <row r="258" spans="4:12" ht="12.75">
      <c r="D258" s="25"/>
      <c r="F258" s="37"/>
      <c r="G258" s="80"/>
      <c r="L258" s="77"/>
    </row>
    <row r="259" spans="4:7" ht="12.75">
      <c r="D259" s="25"/>
      <c r="F259" s="37"/>
      <c r="G259" s="80"/>
    </row>
    <row r="260" spans="4:7" ht="12.75">
      <c r="D260" s="25"/>
      <c r="F260" s="37"/>
      <c r="G260" s="80"/>
    </row>
    <row r="261" ht="12.75">
      <c r="F261" s="37"/>
    </row>
    <row r="262" ht="12.75">
      <c r="F262" s="37"/>
    </row>
    <row r="263" ht="12.75">
      <c r="F263" s="49"/>
    </row>
    <row r="264" ht="12.75">
      <c r="F264" s="49"/>
    </row>
    <row r="265" ht="12.75">
      <c r="F265" s="49"/>
    </row>
    <row r="266" ht="12.75">
      <c r="F266" s="49"/>
    </row>
    <row r="267" ht="12.75">
      <c r="F267" s="49"/>
    </row>
    <row r="268" ht="12.75">
      <c r="F268" s="49"/>
    </row>
    <row r="269" ht="12.75">
      <c r="F269" s="49"/>
    </row>
    <row r="270" ht="12.75">
      <c r="F270" s="49"/>
    </row>
    <row r="271" ht="12.75">
      <c r="F271" s="49"/>
    </row>
    <row r="272" ht="12.75">
      <c r="F272" s="49"/>
    </row>
    <row r="273" ht="12.75">
      <c r="F273" s="49"/>
    </row>
    <row r="274" ht="12.75">
      <c r="F274" s="49"/>
    </row>
    <row r="275" ht="12.75">
      <c r="F275" s="49"/>
    </row>
    <row r="276" ht="12.75">
      <c r="F276" s="49"/>
    </row>
    <row r="277" ht="12.75">
      <c r="F277" s="49"/>
    </row>
    <row r="278" ht="12.75">
      <c r="F278" s="49"/>
    </row>
    <row r="279" ht="12.75">
      <c r="F279" s="49"/>
    </row>
    <row r="280" ht="12.75">
      <c r="F280" s="49"/>
    </row>
    <row r="281" ht="12.75">
      <c r="F281" s="49"/>
    </row>
    <row r="282" ht="12.75">
      <c r="F282" s="49"/>
    </row>
    <row r="283" ht="12.75">
      <c r="F283" s="49"/>
    </row>
    <row r="284" ht="12.75">
      <c r="F284" s="49"/>
    </row>
    <row r="285" ht="12.75">
      <c r="F285" s="49"/>
    </row>
    <row r="286" ht="12.75">
      <c r="F286" s="49"/>
    </row>
    <row r="287" ht="12.75">
      <c r="F287" s="49"/>
    </row>
    <row r="288" ht="12.75">
      <c r="F288" s="49"/>
    </row>
    <row r="289" ht="12.75">
      <c r="F289" s="49"/>
    </row>
    <row r="290" ht="12.75">
      <c r="F290" s="49"/>
    </row>
    <row r="291" ht="12.75">
      <c r="F291" s="49"/>
    </row>
    <row r="292" ht="12.75">
      <c r="F292" s="49"/>
    </row>
    <row r="293" ht="12.75">
      <c r="F293" s="49"/>
    </row>
    <row r="294" ht="12.75">
      <c r="F294" s="49"/>
    </row>
    <row r="295" ht="12.75">
      <c r="F295" s="49"/>
    </row>
    <row r="296" ht="12.75">
      <c r="F296" s="49"/>
    </row>
    <row r="297" ht="12.75">
      <c r="F297" s="49"/>
    </row>
    <row r="298" ht="12.75">
      <c r="F298" s="49"/>
    </row>
    <row r="299" ht="12.75">
      <c r="F299" s="49"/>
    </row>
    <row r="300" ht="12.75">
      <c r="F300" s="49"/>
    </row>
    <row r="301" ht="12.75">
      <c r="F301" s="49"/>
    </row>
    <row r="302" ht="12.75">
      <c r="F302" s="49"/>
    </row>
    <row r="303" ht="12.75">
      <c r="F303" s="49"/>
    </row>
    <row r="304" ht="12.75">
      <c r="F304" s="49"/>
    </row>
    <row r="305" ht="12.75">
      <c r="F305" s="49"/>
    </row>
    <row r="306" ht="12.75">
      <c r="F306" s="49"/>
    </row>
    <row r="307" ht="12.75">
      <c r="F307" s="49"/>
    </row>
    <row r="308" ht="12.75">
      <c r="F308" s="49"/>
    </row>
    <row r="309" ht="12.75">
      <c r="F309" s="49"/>
    </row>
    <row r="310" ht="12.75">
      <c r="F310" s="49"/>
    </row>
    <row r="311" ht="12.75">
      <c r="F311" s="49"/>
    </row>
    <row r="312" ht="12.75">
      <c r="F312" s="49"/>
    </row>
    <row r="313" ht="12.75">
      <c r="F313" s="49"/>
    </row>
    <row r="314" ht="12.75">
      <c r="F314" s="49"/>
    </row>
    <row r="315" ht="12.75">
      <c r="F315" s="49"/>
    </row>
    <row r="316" ht="12.75">
      <c r="F316" s="49"/>
    </row>
    <row r="317" ht="12.75">
      <c r="F317" s="49"/>
    </row>
    <row r="318" ht="12.75">
      <c r="F318" s="49"/>
    </row>
    <row r="319" ht="12.75">
      <c r="F319" s="49"/>
    </row>
    <row r="320" ht="12.75">
      <c r="F320" s="49"/>
    </row>
    <row r="321" ht="12.75">
      <c r="F321" s="49"/>
    </row>
    <row r="322" ht="12.75">
      <c r="F322" s="49"/>
    </row>
    <row r="323" ht="12.75">
      <c r="F323" s="49"/>
    </row>
    <row r="324" ht="12.75">
      <c r="F324" s="49"/>
    </row>
    <row r="325" ht="12.75">
      <c r="F325" s="49"/>
    </row>
    <row r="326" ht="12.75">
      <c r="F326" s="49"/>
    </row>
    <row r="327" ht="12.75">
      <c r="F327" s="49"/>
    </row>
    <row r="328" ht="12.75">
      <c r="F328" s="49"/>
    </row>
    <row r="329" ht="12.75">
      <c r="F329" s="49"/>
    </row>
    <row r="330" ht="12.75">
      <c r="F330" s="49"/>
    </row>
    <row r="331" ht="12.75">
      <c r="F331" s="49"/>
    </row>
    <row r="332" ht="12.75">
      <c r="F332" s="49"/>
    </row>
    <row r="333" ht="12.75">
      <c r="F333" s="49"/>
    </row>
    <row r="334" ht="12.75">
      <c r="F334" s="49"/>
    </row>
    <row r="335" ht="12.75">
      <c r="F335" s="49"/>
    </row>
    <row r="336" ht="12.75">
      <c r="F336" s="49"/>
    </row>
    <row r="337" ht="12.75">
      <c r="F337" s="49"/>
    </row>
    <row r="338" ht="12.75">
      <c r="F338" s="49"/>
    </row>
    <row r="339" ht="12.75">
      <c r="F339" s="49"/>
    </row>
    <row r="340" ht="12.75">
      <c r="F340" s="49"/>
    </row>
    <row r="341" ht="12.75">
      <c r="F341" s="49"/>
    </row>
    <row r="342" ht="12.75">
      <c r="F342" s="49"/>
    </row>
    <row r="343" ht="12.75">
      <c r="F343" s="49"/>
    </row>
    <row r="344" ht="12.75">
      <c r="F344" s="49"/>
    </row>
    <row r="345" ht="12.75">
      <c r="F345" s="49"/>
    </row>
    <row r="346" ht="12.75">
      <c r="F346" s="49"/>
    </row>
    <row r="347" ht="12.75">
      <c r="F347" s="49"/>
    </row>
    <row r="348" ht="12.75">
      <c r="F348" s="49"/>
    </row>
    <row r="349" ht="12.75">
      <c r="F349" s="49"/>
    </row>
    <row r="350" ht="12.75">
      <c r="F350" s="49"/>
    </row>
    <row r="351" ht="12.75">
      <c r="F351" s="49"/>
    </row>
    <row r="352" ht="12.75">
      <c r="F352" s="49"/>
    </row>
    <row r="353" ht="12.75">
      <c r="F353" s="49"/>
    </row>
    <row r="354" ht="12.75">
      <c r="F354" s="49"/>
    </row>
    <row r="355" ht="12.75">
      <c r="F355" s="49"/>
    </row>
    <row r="356" ht="12.75">
      <c r="F356" s="49"/>
    </row>
    <row r="357" ht="12.75">
      <c r="F357" s="49"/>
    </row>
    <row r="358" ht="12.75">
      <c r="F358" s="49"/>
    </row>
    <row r="359" ht="12.75">
      <c r="F359" s="49"/>
    </row>
    <row r="360" ht="12.75">
      <c r="F360" s="49"/>
    </row>
    <row r="361" ht="12.75">
      <c r="F361" s="49"/>
    </row>
    <row r="362" ht="12.75">
      <c r="F362" s="49"/>
    </row>
    <row r="363" ht="12.75">
      <c r="F363" s="49"/>
    </row>
    <row r="364" ht="12.75">
      <c r="F364" s="49"/>
    </row>
    <row r="365" ht="12.75">
      <c r="F365" s="49"/>
    </row>
    <row r="366" ht="12.75">
      <c r="F366" s="49"/>
    </row>
    <row r="367" ht="12.75">
      <c r="F367" s="49"/>
    </row>
    <row r="368" ht="12.75">
      <c r="F368" s="49"/>
    </row>
    <row r="369" ht="12.75">
      <c r="F369" s="49"/>
    </row>
    <row r="370" ht="12.75">
      <c r="F370" s="49"/>
    </row>
    <row r="371" ht="12.75">
      <c r="F371" s="49"/>
    </row>
    <row r="372" ht="12.75">
      <c r="F372" s="49"/>
    </row>
    <row r="373" ht="12.75">
      <c r="F373" s="49"/>
    </row>
    <row r="374" ht="12.75">
      <c r="F374" s="49"/>
    </row>
    <row r="375" ht="12.75">
      <c r="F375" s="49"/>
    </row>
    <row r="376" ht="12.75">
      <c r="F376" s="49"/>
    </row>
    <row r="377" ht="12.75">
      <c r="F377" s="49"/>
    </row>
    <row r="378" ht="12.75">
      <c r="F378" s="49"/>
    </row>
    <row r="379" ht="12.75">
      <c r="F379" s="49"/>
    </row>
    <row r="380" ht="12.75">
      <c r="F380" s="49"/>
    </row>
    <row r="381" ht="12.75">
      <c r="F381" s="49"/>
    </row>
    <row r="382" ht="12.75">
      <c r="F382" s="49"/>
    </row>
    <row r="383" ht="12.75">
      <c r="F383" s="49"/>
    </row>
    <row r="384" ht="12.75">
      <c r="F384" s="49"/>
    </row>
    <row r="385" ht="12.75">
      <c r="F385" s="49"/>
    </row>
    <row r="386" ht="12.75">
      <c r="F386" s="49"/>
    </row>
    <row r="387" ht="12.75">
      <c r="F387" s="49"/>
    </row>
    <row r="388" ht="12.75">
      <c r="F388" s="49"/>
    </row>
    <row r="389" ht="12.75">
      <c r="F389" s="49"/>
    </row>
    <row r="390" ht="12.75">
      <c r="F390" s="49"/>
    </row>
    <row r="391" ht="12.75">
      <c r="F391" s="49"/>
    </row>
    <row r="392" ht="12.75">
      <c r="F392" s="49"/>
    </row>
    <row r="393" ht="12.75">
      <c r="F393" s="49"/>
    </row>
    <row r="394" ht="12.75">
      <c r="F394" s="49"/>
    </row>
    <row r="395" ht="12.75">
      <c r="F395" s="49"/>
    </row>
    <row r="396" ht="12.75">
      <c r="F396" s="49"/>
    </row>
    <row r="397" ht="12.75">
      <c r="F397" s="49"/>
    </row>
    <row r="398" ht="12.75">
      <c r="F398" s="49"/>
    </row>
    <row r="399" ht="12.75">
      <c r="F399" s="49"/>
    </row>
    <row r="400" ht="12.75">
      <c r="F400" s="49"/>
    </row>
    <row r="401" ht="12.75">
      <c r="F401" s="49"/>
    </row>
    <row r="402" ht="12.75">
      <c r="F402" s="49"/>
    </row>
    <row r="403" ht="12.75">
      <c r="F403" s="49"/>
    </row>
    <row r="404" ht="12.75">
      <c r="F404" s="49"/>
    </row>
    <row r="405" ht="12.75">
      <c r="F405" s="49"/>
    </row>
    <row r="406" ht="12.75">
      <c r="F406" s="49"/>
    </row>
    <row r="407" ht="12.75">
      <c r="F407" s="49"/>
    </row>
    <row r="408" ht="12.75">
      <c r="F408" s="49"/>
    </row>
    <row r="409" ht="12.75">
      <c r="F409" s="49"/>
    </row>
    <row r="410" ht="12.75">
      <c r="F410" s="49"/>
    </row>
    <row r="411" ht="12.75">
      <c r="F411" s="49"/>
    </row>
    <row r="412" ht="12.75">
      <c r="F412" s="49"/>
    </row>
    <row r="413" ht="12.75">
      <c r="F413" s="49"/>
    </row>
    <row r="414" ht="12.75">
      <c r="F414" s="49"/>
    </row>
    <row r="415" ht="12.75">
      <c r="F415" s="49"/>
    </row>
    <row r="416" ht="12.75">
      <c r="F416" s="49"/>
    </row>
    <row r="417" ht="12.75">
      <c r="F417" s="49"/>
    </row>
    <row r="418" ht="12.75">
      <c r="F418" s="49"/>
    </row>
    <row r="419" ht="12.75">
      <c r="F419" s="49"/>
    </row>
    <row r="420" ht="12.75">
      <c r="F420" s="49"/>
    </row>
    <row r="421" ht="12.75">
      <c r="F421" s="49"/>
    </row>
    <row r="422" ht="12.75">
      <c r="F422" s="49"/>
    </row>
    <row r="423" ht="12.75">
      <c r="F423" s="49"/>
    </row>
    <row r="424" ht="12.75">
      <c r="F424" s="49"/>
    </row>
    <row r="425" ht="12.75">
      <c r="F425" s="49"/>
    </row>
    <row r="426" ht="12.75">
      <c r="F426" s="49"/>
    </row>
    <row r="427" ht="12.75">
      <c r="F427" s="49"/>
    </row>
    <row r="428" ht="12.75">
      <c r="F428" s="49"/>
    </row>
    <row r="429" ht="12.75">
      <c r="F429" s="49"/>
    </row>
    <row r="430" ht="12.75">
      <c r="F430" s="49"/>
    </row>
    <row r="431" ht="12.75">
      <c r="F431" s="49"/>
    </row>
    <row r="432" ht="12.75">
      <c r="F432" s="49"/>
    </row>
    <row r="433" ht="12.75">
      <c r="F433" s="49"/>
    </row>
    <row r="434" ht="12.75">
      <c r="F434" s="49"/>
    </row>
    <row r="435" ht="12.75">
      <c r="F435" s="49"/>
    </row>
    <row r="436" ht="12.75">
      <c r="F436" s="49"/>
    </row>
    <row r="437" ht="12.75">
      <c r="F437" s="49"/>
    </row>
    <row r="438" ht="12.75">
      <c r="F438" s="49"/>
    </row>
    <row r="439" ht="12.75">
      <c r="F439" s="49"/>
    </row>
    <row r="440" ht="12.75">
      <c r="F440" s="49"/>
    </row>
    <row r="441" ht="12.75">
      <c r="F441" s="49"/>
    </row>
    <row r="442" ht="12.75">
      <c r="F442" s="49"/>
    </row>
    <row r="443" ht="12.75">
      <c r="F443" s="49"/>
    </row>
    <row r="444" ht="12.75">
      <c r="F444" s="49"/>
    </row>
    <row r="445" ht="12.75">
      <c r="F445" s="49"/>
    </row>
    <row r="446" ht="12.75">
      <c r="F446" s="49"/>
    </row>
    <row r="447" ht="12.75">
      <c r="F447" s="49"/>
    </row>
    <row r="448" ht="12.75">
      <c r="F448" s="49"/>
    </row>
    <row r="449" ht="12.75">
      <c r="F449" s="49"/>
    </row>
    <row r="450" ht="12.75">
      <c r="F450" s="49"/>
    </row>
    <row r="451" ht="12.75">
      <c r="F451" s="49"/>
    </row>
    <row r="452" ht="12.75">
      <c r="F452" s="49"/>
    </row>
    <row r="453" ht="12.75">
      <c r="F453" s="49"/>
    </row>
    <row r="454" ht="12.75">
      <c r="F454" s="49"/>
    </row>
    <row r="455" ht="12.75">
      <c r="F455" s="49"/>
    </row>
    <row r="456" ht="12.75">
      <c r="F456" s="49"/>
    </row>
    <row r="457" ht="12.75">
      <c r="F457" s="49"/>
    </row>
    <row r="458" ht="12.75">
      <c r="F458" s="49"/>
    </row>
    <row r="459" ht="12.75">
      <c r="F459" s="49"/>
    </row>
    <row r="460" ht="12.75">
      <c r="F460" s="49"/>
    </row>
    <row r="461" ht="12.75">
      <c r="F461" s="49"/>
    </row>
    <row r="462" ht="12.75">
      <c r="F462" s="49"/>
    </row>
    <row r="463" ht="12.75">
      <c r="F463" s="49"/>
    </row>
    <row r="464" ht="12.75">
      <c r="F464" s="49"/>
    </row>
    <row r="465" ht="12.75">
      <c r="F465" s="49"/>
    </row>
    <row r="466" ht="12.75">
      <c r="F466" s="49"/>
    </row>
    <row r="467" ht="12.75">
      <c r="F467" s="49"/>
    </row>
    <row r="468" ht="12.75">
      <c r="F468" s="49"/>
    </row>
    <row r="469" ht="12.75">
      <c r="F469" s="49"/>
    </row>
    <row r="470" ht="12.75">
      <c r="F470" s="49"/>
    </row>
    <row r="471" ht="12.75">
      <c r="F471" s="49"/>
    </row>
    <row r="472" ht="12.75">
      <c r="F472" s="49"/>
    </row>
    <row r="473" ht="12.75">
      <c r="F473" s="49"/>
    </row>
    <row r="474" ht="12.75">
      <c r="F474" s="49"/>
    </row>
    <row r="475" ht="12.75">
      <c r="F475" s="49"/>
    </row>
    <row r="476" ht="12.75">
      <c r="F476" s="49"/>
    </row>
    <row r="477" ht="12.75">
      <c r="F477" s="49"/>
    </row>
    <row r="478" ht="12.75">
      <c r="F478" s="49"/>
    </row>
    <row r="479" ht="12.75">
      <c r="F479" s="49"/>
    </row>
    <row r="480" ht="12.75">
      <c r="F480" s="49"/>
    </row>
    <row r="481" ht="12.75">
      <c r="F481" s="49"/>
    </row>
    <row r="482" ht="12.75">
      <c r="F482" s="49"/>
    </row>
    <row r="483" ht="12.75">
      <c r="F483" s="49"/>
    </row>
    <row r="484" ht="12.75">
      <c r="F484" s="49"/>
    </row>
    <row r="485" ht="12.75">
      <c r="F485" s="49"/>
    </row>
    <row r="486" ht="12.75">
      <c r="F486" s="49"/>
    </row>
    <row r="487" ht="12.75">
      <c r="F487" s="49"/>
    </row>
    <row r="488" ht="12.75">
      <c r="F488" s="49"/>
    </row>
    <row r="489" ht="12.75">
      <c r="F489" s="49"/>
    </row>
    <row r="490" ht="12.75">
      <c r="F490" s="49"/>
    </row>
    <row r="491" ht="12.75">
      <c r="F491" s="49"/>
    </row>
    <row r="492" ht="12.75">
      <c r="F492" s="49"/>
    </row>
    <row r="493" ht="12.75">
      <c r="F493" s="49"/>
    </row>
    <row r="494" ht="12.75">
      <c r="F494" s="49"/>
    </row>
    <row r="495" ht="12.75">
      <c r="F495" s="49"/>
    </row>
    <row r="496" ht="12.75">
      <c r="F496" s="49"/>
    </row>
    <row r="497" ht="12.75">
      <c r="F497" s="49"/>
    </row>
    <row r="498" ht="12.75">
      <c r="F498" s="49"/>
    </row>
    <row r="499" ht="12.75">
      <c r="F499" s="49"/>
    </row>
    <row r="500" ht="12.75">
      <c r="F500" s="49"/>
    </row>
    <row r="501" ht="12.75">
      <c r="F501" s="49"/>
    </row>
    <row r="502" ht="12.75">
      <c r="F502" s="49"/>
    </row>
    <row r="503" ht="12.75">
      <c r="F503" s="49"/>
    </row>
    <row r="504" ht="12.75">
      <c r="F504" s="49"/>
    </row>
    <row r="505" ht="12.75">
      <c r="F505" s="49"/>
    </row>
    <row r="506" ht="12.75">
      <c r="F506" s="49"/>
    </row>
    <row r="507" ht="12.75">
      <c r="F507" s="49"/>
    </row>
    <row r="508" ht="12.75">
      <c r="F508" s="49"/>
    </row>
    <row r="509" ht="12.75">
      <c r="F509" s="49"/>
    </row>
    <row r="510" ht="12.75">
      <c r="F510" s="49"/>
    </row>
    <row r="511" ht="12.75">
      <c r="F511" s="49"/>
    </row>
    <row r="512" ht="12.75">
      <c r="F512" s="49"/>
    </row>
    <row r="513" ht="12.75">
      <c r="F513" s="49"/>
    </row>
    <row r="514" ht="12.75">
      <c r="F514" s="49"/>
    </row>
    <row r="515" ht="12.75">
      <c r="F515" s="49"/>
    </row>
    <row r="516" ht="12.75">
      <c r="F516" s="49"/>
    </row>
    <row r="517" ht="12.75">
      <c r="F517" s="49"/>
    </row>
    <row r="518" ht="12.75">
      <c r="F518" s="49"/>
    </row>
    <row r="519" ht="12.75">
      <c r="F519" s="49"/>
    </row>
    <row r="520" ht="12.75">
      <c r="F520" s="49"/>
    </row>
    <row r="521" ht="12.75">
      <c r="F521" s="49"/>
    </row>
    <row r="522" ht="12.75">
      <c r="F522" s="49"/>
    </row>
    <row r="523" ht="12.75">
      <c r="F523" s="49"/>
    </row>
    <row r="524" ht="12.75">
      <c r="F524" s="49"/>
    </row>
    <row r="525" ht="12.75">
      <c r="F525" s="49"/>
    </row>
    <row r="526" ht="12.75">
      <c r="F526" s="49"/>
    </row>
    <row r="527" ht="12.75">
      <c r="F527" s="49"/>
    </row>
    <row r="528" ht="12.75">
      <c r="F528" s="49"/>
    </row>
    <row r="529" ht="12.75">
      <c r="F529" s="49"/>
    </row>
    <row r="530" ht="12.75">
      <c r="F530" s="49"/>
    </row>
    <row r="531" ht="12.75">
      <c r="F531" s="49"/>
    </row>
    <row r="532" ht="12.75">
      <c r="F532" s="49"/>
    </row>
    <row r="533" ht="12.75">
      <c r="F533" s="49"/>
    </row>
    <row r="534" ht="12.75">
      <c r="F534" s="49"/>
    </row>
    <row r="535" ht="12.75">
      <c r="F535" s="49"/>
    </row>
    <row r="536" ht="12.75">
      <c r="F536" s="49"/>
    </row>
    <row r="537" ht="12.75">
      <c r="F537" s="49"/>
    </row>
    <row r="538" ht="12.75">
      <c r="F538" s="49"/>
    </row>
    <row r="539" ht="12.75">
      <c r="F539" s="49"/>
    </row>
    <row r="540" ht="12.75">
      <c r="F540" s="49"/>
    </row>
    <row r="541" ht="12.75">
      <c r="F541" s="49"/>
    </row>
    <row r="542" ht="12.75">
      <c r="F542" s="49"/>
    </row>
    <row r="543" ht="12.75">
      <c r="F543" s="49"/>
    </row>
    <row r="544" ht="12.75">
      <c r="F544" s="49"/>
    </row>
    <row r="545" ht="12.75">
      <c r="F545" s="49"/>
    </row>
    <row r="546" ht="12.75">
      <c r="F546" s="49"/>
    </row>
    <row r="547" ht="12.75">
      <c r="F547" s="49"/>
    </row>
    <row r="548" ht="12.75">
      <c r="F548" s="49"/>
    </row>
    <row r="549" ht="12.75">
      <c r="F549" s="49"/>
    </row>
    <row r="550" ht="12.75">
      <c r="F550" s="49"/>
    </row>
    <row r="551" ht="12.75">
      <c r="F551" s="49"/>
    </row>
    <row r="552" ht="12.75">
      <c r="F552" s="49"/>
    </row>
    <row r="553" ht="12.75">
      <c r="F553" s="49"/>
    </row>
    <row r="554" ht="12.75">
      <c r="F554" s="49"/>
    </row>
    <row r="555" ht="12.75">
      <c r="F555" s="49"/>
    </row>
    <row r="556" ht="12.75">
      <c r="F556" s="49"/>
    </row>
    <row r="557" ht="12.75">
      <c r="F557" s="49"/>
    </row>
    <row r="558" ht="12.75">
      <c r="F558" s="49"/>
    </row>
    <row r="559" ht="12.75">
      <c r="F559" s="49"/>
    </row>
    <row r="560" ht="12.75">
      <c r="F560" s="49"/>
    </row>
    <row r="561" ht="12.75">
      <c r="F561" s="49"/>
    </row>
    <row r="562" ht="12.75">
      <c r="F562" s="49"/>
    </row>
    <row r="563" ht="12.75">
      <c r="F563" s="49"/>
    </row>
    <row r="564" ht="12.75">
      <c r="F564" s="49"/>
    </row>
    <row r="565" ht="12.75">
      <c r="F565" s="49"/>
    </row>
    <row r="566" ht="12.75">
      <c r="F566" s="49"/>
    </row>
    <row r="567" ht="12.75">
      <c r="F567" s="49"/>
    </row>
    <row r="568" ht="12.75">
      <c r="F568" s="49"/>
    </row>
    <row r="569" ht="12.75">
      <c r="F569" s="49"/>
    </row>
    <row r="570" ht="12.75">
      <c r="F570" s="49"/>
    </row>
    <row r="571" ht="12.75">
      <c r="F571" s="49"/>
    </row>
    <row r="572" ht="12.75">
      <c r="F572" s="49"/>
    </row>
    <row r="573" ht="12.75">
      <c r="F573" s="49"/>
    </row>
    <row r="574" ht="12.75">
      <c r="F574" s="49"/>
    </row>
    <row r="575" ht="12.75">
      <c r="F575" s="49"/>
    </row>
    <row r="576" ht="12.75">
      <c r="F576" s="49"/>
    </row>
    <row r="577" ht="12.75">
      <c r="F577" s="49"/>
    </row>
    <row r="578" ht="12.75">
      <c r="F578" s="49"/>
    </row>
    <row r="579" ht="12.75">
      <c r="F579" s="49"/>
    </row>
    <row r="580" ht="12.75">
      <c r="F580" s="49"/>
    </row>
    <row r="581" ht="12.75">
      <c r="F581" s="49"/>
    </row>
    <row r="582" ht="12.75">
      <c r="F582" s="49"/>
    </row>
    <row r="583" ht="12.75">
      <c r="F583" s="49"/>
    </row>
    <row r="584" ht="12.75">
      <c r="F584" s="49"/>
    </row>
    <row r="585" ht="12.75">
      <c r="F585" s="49"/>
    </row>
    <row r="586" ht="12.75">
      <c r="F586" s="49"/>
    </row>
    <row r="587" ht="12.75">
      <c r="F587" s="49"/>
    </row>
    <row r="588" ht="12.75">
      <c r="F588" s="49"/>
    </row>
    <row r="589" ht="12.75">
      <c r="F589" s="49"/>
    </row>
    <row r="590" ht="12.75">
      <c r="F590" s="49"/>
    </row>
    <row r="591" ht="12.75">
      <c r="F591" s="49"/>
    </row>
    <row r="592" ht="12.75">
      <c r="F592" s="49"/>
    </row>
    <row r="593" ht="12.75">
      <c r="F593" s="49"/>
    </row>
    <row r="594" ht="12.75">
      <c r="F594" s="49"/>
    </row>
    <row r="595" ht="12.75">
      <c r="F595" s="49"/>
    </row>
    <row r="596" ht="12.75">
      <c r="F596" s="49"/>
    </row>
    <row r="597" ht="12.75">
      <c r="F597" s="49"/>
    </row>
    <row r="598" ht="12.75">
      <c r="F598" s="49"/>
    </row>
    <row r="599" ht="12.75">
      <c r="F599" s="49"/>
    </row>
    <row r="600" ht="12.75">
      <c r="F600" s="49"/>
    </row>
    <row r="601" ht="12.75">
      <c r="F601" s="49"/>
    </row>
    <row r="602" ht="12.75">
      <c r="F602" s="49"/>
    </row>
    <row r="603" ht="12.75">
      <c r="F603" s="49"/>
    </row>
    <row r="604" ht="12.75">
      <c r="F604" s="49"/>
    </row>
    <row r="605" ht="12.75">
      <c r="F605" s="49"/>
    </row>
    <row r="606" ht="12.75">
      <c r="F606" s="49"/>
    </row>
    <row r="607" ht="12.75">
      <c r="F607" s="49"/>
    </row>
    <row r="608" ht="12.75">
      <c r="F608" s="49"/>
    </row>
    <row r="609" ht="12.75">
      <c r="F609" s="49"/>
    </row>
    <row r="610" ht="12.75">
      <c r="F610" s="49"/>
    </row>
    <row r="611" ht="12.75">
      <c r="F611" s="49"/>
    </row>
    <row r="612" ht="12.75">
      <c r="F612" s="49"/>
    </row>
    <row r="613" ht="12.75">
      <c r="F613" s="49"/>
    </row>
    <row r="614" ht="12.75">
      <c r="F614" s="49"/>
    </row>
    <row r="615" ht="12.75">
      <c r="F615" s="49"/>
    </row>
    <row r="616" ht="12.75">
      <c r="F616" s="49"/>
    </row>
    <row r="617" ht="12.75">
      <c r="F617" s="49"/>
    </row>
    <row r="618" ht="12.75">
      <c r="F618" s="49"/>
    </row>
    <row r="619" ht="12.75">
      <c r="F619" s="49"/>
    </row>
    <row r="620" ht="12.75">
      <c r="F620" s="49"/>
    </row>
    <row r="621" ht="12.75">
      <c r="F621" s="49"/>
    </row>
    <row r="622" ht="12.75">
      <c r="F622" s="49"/>
    </row>
    <row r="623" ht="12.75">
      <c r="F623" s="49"/>
    </row>
    <row r="624" ht="12.75">
      <c r="F624" s="49"/>
    </row>
    <row r="625" ht="12.75">
      <c r="F625" s="49"/>
    </row>
    <row r="626" ht="12.75">
      <c r="F626" s="49"/>
    </row>
    <row r="627" ht="12.75">
      <c r="F627" s="49"/>
    </row>
    <row r="628" ht="12.75">
      <c r="F628" s="49"/>
    </row>
    <row r="629" ht="12.75">
      <c r="F629" s="49"/>
    </row>
    <row r="630" ht="12.75">
      <c r="F630" s="49"/>
    </row>
    <row r="631" ht="12.75">
      <c r="F631" s="49"/>
    </row>
    <row r="632" ht="12.75">
      <c r="F632" s="49"/>
    </row>
    <row r="633" ht="12.75">
      <c r="F633" s="49"/>
    </row>
    <row r="634" ht="12.75">
      <c r="F634" s="49"/>
    </row>
    <row r="635" ht="12.75">
      <c r="F635" s="49"/>
    </row>
    <row r="636" ht="12.75">
      <c r="F636" s="49"/>
    </row>
    <row r="637" ht="12.75">
      <c r="F637" s="49"/>
    </row>
    <row r="638" ht="12.75">
      <c r="F638" s="49"/>
    </row>
    <row r="639" ht="12.75">
      <c r="F639" s="49"/>
    </row>
    <row r="640" ht="12.75">
      <c r="F640" s="49"/>
    </row>
    <row r="641" ht="12.75">
      <c r="F641" s="49"/>
    </row>
    <row r="642" ht="12.75">
      <c r="F642" s="49"/>
    </row>
    <row r="643" ht="12.75">
      <c r="F643" s="49"/>
    </row>
    <row r="644" ht="12.75">
      <c r="F644" s="49"/>
    </row>
    <row r="645" ht="12.75">
      <c r="F645" s="49"/>
    </row>
    <row r="646" ht="12.75">
      <c r="F646" s="49"/>
    </row>
    <row r="647" ht="12.75">
      <c r="F647" s="49"/>
    </row>
    <row r="648" ht="12.75">
      <c r="F648" s="49"/>
    </row>
    <row r="649" ht="12.75">
      <c r="F649" s="49"/>
    </row>
    <row r="650" ht="12.75">
      <c r="F650" s="49"/>
    </row>
    <row r="651" ht="12.75">
      <c r="F651" s="49"/>
    </row>
    <row r="652" ht="12.75">
      <c r="F652" s="49"/>
    </row>
    <row r="653" ht="12.75">
      <c r="F653" s="49"/>
    </row>
    <row r="654" ht="12.75">
      <c r="F654" s="49"/>
    </row>
    <row r="655" ht="12.75">
      <c r="F655" s="49"/>
    </row>
    <row r="656" ht="12.75">
      <c r="F656" s="49"/>
    </row>
    <row r="657" ht="12.75">
      <c r="F657" s="49"/>
    </row>
    <row r="658" ht="12.75">
      <c r="F658" s="49"/>
    </row>
    <row r="659" ht="12.75">
      <c r="F659" s="49"/>
    </row>
    <row r="660" ht="12.75">
      <c r="F660" s="49"/>
    </row>
    <row r="661" ht="12.75">
      <c r="F661" s="49"/>
    </row>
    <row r="662" ht="12.75">
      <c r="F662" s="49"/>
    </row>
    <row r="663" ht="12.75">
      <c r="F663" s="49"/>
    </row>
    <row r="664" ht="12.75">
      <c r="F664" s="49"/>
    </row>
    <row r="665" ht="12.75">
      <c r="F665" s="49"/>
    </row>
    <row r="666" ht="12.75">
      <c r="F666" s="49"/>
    </row>
    <row r="667" ht="12.75">
      <c r="F667" s="49"/>
    </row>
    <row r="668" ht="12.75">
      <c r="F668" s="49"/>
    </row>
    <row r="669" ht="12.75">
      <c r="F669" s="49"/>
    </row>
    <row r="670" ht="12.75">
      <c r="F670" s="49"/>
    </row>
    <row r="671" ht="12.75">
      <c r="F671" s="49"/>
    </row>
    <row r="672" ht="12.75">
      <c r="F672" s="49"/>
    </row>
    <row r="673" ht="12.75">
      <c r="F673" s="49"/>
    </row>
    <row r="674" ht="12.75">
      <c r="F674" s="49"/>
    </row>
    <row r="675" ht="12.75">
      <c r="F675" s="49"/>
    </row>
    <row r="676" ht="12.75">
      <c r="F676" s="49"/>
    </row>
    <row r="677" ht="12.75">
      <c r="F677" s="49"/>
    </row>
    <row r="678" ht="12.75">
      <c r="F678" s="49"/>
    </row>
    <row r="679" ht="12.75">
      <c r="F679" s="49"/>
    </row>
    <row r="680" ht="12.75">
      <c r="F680" s="49"/>
    </row>
    <row r="681" ht="12.75">
      <c r="F681" s="49"/>
    </row>
    <row r="682" ht="12.75">
      <c r="F682" s="49"/>
    </row>
    <row r="683" ht="12.75">
      <c r="F683" s="49"/>
    </row>
    <row r="684" ht="12.75">
      <c r="F684" s="49"/>
    </row>
    <row r="685" ht="12.75">
      <c r="F685" s="49"/>
    </row>
    <row r="686" ht="12.75">
      <c r="F686" s="49"/>
    </row>
    <row r="687" ht="12.75">
      <c r="F687" s="49"/>
    </row>
    <row r="688" ht="12.75">
      <c r="F688" s="49"/>
    </row>
    <row r="689" ht="12.75">
      <c r="F689" s="49"/>
    </row>
    <row r="690" ht="12.75">
      <c r="F690" s="49"/>
    </row>
    <row r="691" ht="12.75">
      <c r="F691" s="49"/>
    </row>
    <row r="692" ht="12.75">
      <c r="F692" s="49"/>
    </row>
    <row r="693" ht="12.75">
      <c r="F693" s="49"/>
    </row>
    <row r="694" ht="12.75">
      <c r="F694" s="49"/>
    </row>
    <row r="695" ht="12.75">
      <c r="F695" s="49"/>
    </row>
    <row r="696" ht="12.75">
      <c r="F696" s="49"/>
    </row>
    <row r="697" ht="12.75">
      <c r="F697" s="49"/>
    </row>
    <row r="698" ht="12.75">
      <c r="F698" s="49"/>
    </row>
    <row r="699" ht="12.75">
      <c r="F699" s="49"/>
    </row>
    <row r="700" ht="12.75">
      <c r="F700" s="49"/>
    </row>
    <row r="701" ht="12.75">
      <c r="F701" s="49"/>
    </row>
    <row r="702" ht="12.75">
      <c r="F702" s="49"/>
    </row>
    <row r="703" ht="12.75">
      <c r="F703" s="49"/>
    </row>
    <row r="704" ht="12.75">
      <c r="F704" s="49"/>
    </row>
    <row r="705" ht="12.75">
      <c r="F705" s="49"/>
    </row>
    <row r="706" ht="12.75">
      <c r="F706" s="49"/>
    </row>
    <row r="707" ht="12.75">
      <c r="F707" s="49"/>
    </row>
    <row r="708" ht="12.75">
      <c r="F708" s="49"/>
    </row>
    <row r="709" ht="12.75">
      <c r="F709" s="49"/>
    </row>
    <row r="710" ht="12.75">
      <c r="F710" s="49"/>
    </row>
    <row r="711" ht="12.75">
      <c r="F711" s="49"/>
    </row>
    <row r="712" ht="12.75">
      <c r="F712" s="49"/>
    </row>
    <row r="713" ht="12.75">
      <c r="F713" s="49"/>
    </row>
    <row r="714" ht="12.75">
      <c r="F714" s="49"/>
    </row>
    <row r="715" ht="12.75">
      <c r="F715" s="49"/>
    </row>
    <row r="716" ht="12.75">
      <c r="F716" s="49"/>
    </row>
    <row r="717" ht="12.75">
      <c r="F717" s="49"/>
    </row>
    <row r="718" ht="12.75">
      <c r="F718" s="49"/>
    </row>
    <row r="719" ht="12.75">
      <c r="F719" s="49"/>
    </row>
    <row r="720" ht="12.75">
      <c r="F720" s="49"/>
    </row>
    <row r="721" ht="12.75">
      <c r="F721" s="49"/>
    </row>
    <row r="722" ht="12.75">
      <c r="F722" s="49"/>
    </row>
    <row r="723" ht="12.75">
      <c r="F723" s="49"/>
    </row>
    <row r="724" ht="12.75">
      <c r="F724" s="49"/>
    </row>
    <row r="725" ht="12.75">
      <c r="F725" s="49"/>
    </row>
    <row r="726" ht="12.75">
      <c r="F726" s="49"/>
    </row>
    <row r="727" ht="12.75">
      <c r="F727" s="49"/>
    </row>
    <row r="728" ht="12.75">
      <c r="F728" s="49"/>
    </row>
    <row r="729" ht="12.75">
      <c r="F729" s="49"/>
    </row>
    <row r="730" ht="12.75">
      <c r="F730" s="49"/>
    </row>
    <row r="731" ht="12.75">
      <c r="F731" s="49"/>
    </row>
    <row r="732" ht="12.75">
      <c r="F732" s="49"/>
    </row>
    <row r="733" ht="12.75">
      <c r="F733" s="49"/>
    </row>
    <row r="734" ht="12.75">
      <c r="F734" s="49"/>
    </row>
    <row r="735" ht="12.75">
      <c r="F735" s="49"/>
    </row>
    <row r="736" ht="12.75">
      <c r="F736" s="49"/>
    </row>
    <row r="737" ht="12.75">
      <c r="F737" s="49"/>
    </row>
    <row r="738" ht="12.75">
      <c r="F738" s="49"/>
    </row>
    <row r="739" ht="12.75">
      <c r="F739" s="49"/>
    </row>
    <row r="740" ht="12.75">
      <c r="F740" s="49"/>
    </row>
    <row r="741" ht="12.75">
      <c r="F741" s="49"/>
    </row>
    <row r="742" ht="12.75">
      <c r="F742" s="49"/>
    </row>
    <row r="743" ht="12.75">
      <c r="F743" s="49"/>
    </row>
    <row r="744" ht="12.75">
      <c r="F744" s="49"/>
    </row>
    <row r="745" ht="12.75">
      <c r="F745" s="49"/>
    </row>
    <row r="746" ht="12.75">
      <c r="F746" s="49"/>
    </row>
    <row r="747" ht="12.75">
      <c r="F747" s="49"/>
    </row>
    <row r="748" ht="12.75">
      <c r="F748" s="49"/>
    </row>
    <row r="749" ht="12.75">
      <c r="F749" s="49"/>
    </row>
    <row r="750" ht="12.75">
      <c r="F750" s="49"/>
    </row>
    <row r="751" ht="12.75">
      <c r="F751" s="49"/>
    </row>
    <row r="752" ht="12.75">
      <c r="F752" s="49"/>
    </row>
    <row r="753" ht="12.75">
      <c r="F753" s="49"/>
    </row>
    <row r="754" ht="12.75">
      <c r="F754" s="49"/>
    </row>
    <row r="755" ht="12.75">
      <c r="F755" s="49"/>
    </row>
    <row r="756" ht="12.75">
      <c r="F756" s="49"/>
    </row>
    <row r="757" ht="12.75">
      <c r="F757" s="49"/>
    </row>
    <row r="758" ht="12.75">
      <c r="F758" s="49"/>
    </row>
    <row r="759" ht="12.75">
      <c r="F759" s="49"/>
    </row>
    <row r="760" ht="12.75">
      <c r="F760" s="49"/>
    </row>
    <row r="761" ht="12.75">
      <c r="F761" s="49"/>
    </row>
    <row r="762" ht="12.75">
      <c r="F762" s="49"/>
    </row>
    <row r="763" ht="12.75">
      <c r="F763" s="49"/>
    </row>
    <row r="764" ht="12.75">
      <c r="F764" s="49"/>
    </row>
    <row r="765" ht="12.75">
      <c r="F765" s="49"/>
    </row>
    <row r="766" ht="12.75">
      <c r="F766" s="49"/>
    </row>
    <row r="767" ht="12.75">
      <c r="F767" s="49"/>
    </row>
    <row r="768" ht="12.75">
      <c r="F768" s="49"/>
    </row>
    <row r="769" ht="12.75">
      <c r="F769" s="49"/>
    </row>
    <row r="770" ht="12.75">
      <c r="F770" s="49"/>
    </row>
    <row r="771" ht="12.75">
      <c r="F771" s="49"/>
    </row>
    <row r="772" ht="12.75">
      <c r="F772" s="49"/>
    </row>
    <row r="773" ht="12.75">
      <c r="F773" s="49"/>
    </row>
    <row r="774" ht="12.75">
      <c r="F774" s="49"/>
    </row>
    <row r="775" ht="12.75">
      <c r="F775" s="49"/>
    </row>
    <row r="776" ht="12.75">
      <c r="F776" s="49"/>
    </row>
    <row r="777" ht="12.75">
      <c r="F777" s="49"/>
    </row>
    <row r="778" ht="12.75">
      <c r="F778" s="49"/>
    </row>
    <row r="779" ht="12.75">
      <c r="F779" s="49"/>
    </row>
    <row r="780" ht="12.75">
      <c r="F780" s="49"/>
    </row>
    <row r="781" ht="12.75">
      <c r="F781" s="49"/>
    </row>
    <row r="782" ht="12.75">
      <c r="F782" s="49"/>
    </row>
    <row r="783" ht="12.75">
      <c r="F783" s="49"/>
    </row>
    <row r="784" ht="12.75">
      <c r="F784" s="49"/>
    </row>
    <row r="785" ht="12.75">
      <c r="F785" s="49"/>
    </row>
    <row r="786" ht="12.75">
      <c r="F786" s="49"/>
    </row>
    <row r="787" ht="12.75">
      <c r="F787" s="49"/>
    </row>
    <row r="788" ht="12.75">
      <c r="F788" s="49"/>
    </row>
    <row r="789" ht="12.75">
      <c r="F789" s="49"/>
    </row>
    <row r="790" ht="12.75">
      <c r="F790" s="49"/>
    </row>
    <row r="791" ht="12.75">
      <c r="F791" s="49"/>
    </row>
    <row r="792" ht="12.75">
      <c r="F792" s="49"/>
    </row>
    <row r="793" ht="12.75">
      <c r="F793" s="49"/>
    </row>
    <row r="794" ht="12.75">
      <c r="F794" s="49"/>
    </row>
    <row r="795" ht="12.75">
      <c r="F795" s="49"/>
    </row>
    <row r="796" ht="12.75">
      <c r="F796" s="49"/>
    </row>
    <row r="797" ht="12.75">
      <c r="F797" s="49"/>
    </row>
    <row r="798" ht="12.75">
      <c r="F798" s="49"/>
    </row>
    <row r="799" ht="12.75">
      <c r="F799" s="49"/>
    </row>
    <row r="800" ht="12.75">
      <c r="F800" s="49"/>
    </row>
    <row r="801" ht="12.75">
      <c r="F801" s="49"/>
    </row>
    <row r="802" ht="12.75">
      <c r="F802" s="49"/>
    </row>
    <row r="803" ht="12.75">
      <c r="F803" s="49"/>
    </row>
    <row r="804" ht="12.75">
      <c r="F804" s="49"/>
    </row>
    <row r="805" ht="12.75">
      <c r="F805" s="49"/>
    </row>
    <row r="806" ht="12.75">
      <c r="F806" s="49"/>
    </row>
    <row r="807" ht="12.75">
      <c r="F807" s="49"/>
    </row>
    <row r="808" ht="12.75">
      <c r="F808" s="49"/>
    </row>
    <row r="809" ht="12.75">
      <c r="F809" s="49"/>
    </row>
    <row r="810" ht="12.75">
      <c r="F810" s="49"/>
    </row>
    <row r="811" ht="12.75">
      <c r="F811" s="49"/>
    </row>
    <row r="812" ht="12.75">
      <c r="F812" s="49"/>
    </row>
    <row r="813" ht="12.75">
      <c r="F813" s="49"/>
    </row>
    <row r="814" ht="12.75">
      <c r="F814" s="49"/>
    </row>
    <row r="815" ht="12.75">
      <c r="F815" s="49"/>
    </row>
    <row r="816" ht="12.75">
      <c r="F816" s="49"/>
    </row>
    <row r="817" ht="12.75">
      <c r="F817" s="49"/>
    </row>
    <row r="818" ht="12.75">
      <c r="F818" s="49"/>
    </row>
    <row r="819" ht="12.75">
      <c r="F819" s="49"/>
    </row>
    <row r="820" ht="12.75">
      <c r="F820" s="49"/>
    </row>
    <row r="821" ht="12.75">
      <c r="F821" s="49"/>
    </row>
    <row r="822" ht="12.75">
      <c r="F822" s="49"/>
    </row>
    <row r="823" ht="12.75">
      <c r="F823" s="49"/>
    </row>
    <row r="824" ht="12.75">
      <c r="F824" s="49"/>
    </row>
    <row r="825" ht="12.75">
      <c r="F825" s="49"/>
    </row>
    <row r="826" ht="12.75">
      <c r="F826" s="49"/>
    </row>
    <row r="827" ht="12.75">
      <c r="F827" s="49"/>
    </row>
    <row r="828" ht="12.75">
      <c r="F828" s="49"/>
    </row>
    <row r="829" ht="12.75">
      <c r="F829" s="49"/>
    </row>
    <row r="830" ht="12.75">
      <c r="F830" s="49"/>
    </row>
    <row r="831" ht="12.75">
      <c r="F831" s="49"/>
    </row>
    <row r="832" ht="12.75">
      <c r="F832" s="49"/>
    </row>
    <row r="833" ht="12.75">
      <c r="F833" s="49"/>
    </row>
    <row r="834" ht="12.75">
      <c r="F834" s="49"/>
    </row>
    <row r="835" ht="12.75">
      <c r="F835" s="49"/>
    </row>
    <row r="836" ht="12.75">
      <c r="F836" s="49"/>
    </row>
    <row r="837" ht="12.75">
      <c r="F837" s="49"/>
    </row>
    <row r="838" ht="12.75">
      <c r="F838" s="49"/>
    </row>
    <row r="839" ht="12.75">
      <c r="F839" s="49"/>
    </row>
    <row r="840" ht="12.75">
      <c r="F840" s="49"/>
    </row>
    <row r="841" ht="12.75">
      <c r="F841" s="49"/>
    </row>
    <row r="842" ht="12.75">
      <c r="F842" s="49"/>
    </row>
    <row r="843" ht="12.75">
      <c r="F843" s="49"/>
    </row>
    <row r="844" ht="12.75">
      <c r="F844" s="49"/>
    </row>
    <row r="845" ht="12.75">
      <c r="F845" s="49"/>
    </row>
    <row r="846" ht="12.75">
      <c r="F846" s="49"/>
    </row>
    <row r="847" ht="12.75">
      <c r="F847" s="49"/>
    </row>
    <row r="848" ht="12.75">
      <c r="F848" s="49"/>
    </row>
    <row r="849" ht="12.75">
      <c r="F849" s="49"/>
    </row>
    <row r="850" ht="12.75">
      <c r="F850" s="49"/>
    </row>
    <row r="851" ht="12.75">
      <c r="F851" s="49"/>
    </row>
    <row r="852" ht="12.75">
      <c r="F852" s="49"/>
    </row>
    <row r="853" ht="12.75">
      <c r="F853" s="49"/>
    </row>
    <row r="854" ht="12.75">
      <c r="F854" s="49"/>
    </row>
    <row r="855" ht="12.75">
      <c r="F855" s="49"/>
    </row>
    <row r="856" ht="12.75">
      <c r="F856" s="49"/>
    </row>
    <row r="857" ht="12.75">
      <c r="F857" s="49"/>
    </row>
    <row r="858" ht="12.75">
      <c r="F858" s="49"/>
    </row>
    <row r="859" ht="12.75">
      <c r="F859" s="49"/>
    </row>
    <row r="860" ht="12.75">
      <c r="F860" s="49"/>
    </row>
    <row r="861" ht="12.75">
      <c r="F861" s="49"/>
    </row>
    <row r="862" ht="12.75">
      <c r="F862" s="49"/>
    </row>
    <row r="863" ht="12.75">
      <c r="F863" s="49"/>
    </row>
    <row r="864" ht="12.75">
      <c r="F864" s="49"/>
    </row>
    <row r="865" ht="12.75">
      <c r="F865" s="49"/>
    </row>
    <row r="866" ht="12.75">
      <c r="F866" s="49"/>
    </row>
    <row r="867" ht="12.75">
      <c r="F867" s="49"/>
    </row>
    <row r="868" ht="12.75">
      <c r="F868" s="49"/>
    </row>
    <row r="869" ht="12.75">
      <c r="F869" s="49"/>
    </row>
    <row r="870" ht="12.75">
      <c r="F870" s="49"/>
    </row>
    <row r="871" ht="12.75">
      <c r="F871" s="49"/>
    </row>
    <row r="872" ht="12.75">
      <c r="F872" s="49"/>
    </row>
    <row r="873" ht="12.75">
      <c r="F873" s="49"/>
    </row>
    <row r="874" ht="12.75">
      <c r="F874" s="49"/>
    </row>
    <row r="875" ht="12.75">
      <c r="F875" s="49"/>
    </row>
    <row r="876" ht="12.75">
      <c r="F876" s="49"/>
    </row>
    <row r="877" ht="12.75">
      <c r="F877" s="49"/>
    </row>
    <row r="878" ht="12.75">
      <c r="F878" s="49"/>
    </row>
    <row r="879" ht="12.75">
      <c r="F879" s="49"/>
    </row>
    <row r="880" ht="12.75">
      <c r="F880" s="49"/>
    </row>
    <row r="881" ht="12.75">
      <c r="F881" s="49"/>
    </row>
    <row r="882" ht="12.75">
      <c r="F882" s="49"/>
    </row>
    <row r="883" ht="12.75">
      <c r="F883" s="49"/>
    </row>
    <row r="884" ht="12.75">
      <c r="F884" s="49"/>
    </row>
    <row r="885" ht="12.75">
      <c r="F885" s="49"/>
    </row>
    <row r="886" ht="12.75">
      <c r="F886" s="49"/>
    </row>
    <row r="887" ht="12.75">
      <c r="F887" s="49"/>
    </row>
    <row r="888" ht="12.75">
      <c r="F888" s="49"/>
    </row>
    <row r="889" ht="12.75">
      <c r="F889" s="49"/>
    </row>
    <row r="890" ht="12.75">
      <c r="F890" s="49"/>
    </row>
    <row r="891" ht="12.75">
      <c r="F891" s="49"/>
    </row>
    <row r="892" ht="12.75">
      <c r="F892" s="49"/>
    </row>
    <row r="893" ht="12.75">
      <c r="F893" s="49"/>
    </row>
    <row r="894" ht="12.75">
      <c r="F894" s="49"/>
    </row>
    <row r="895" ht="12.75">
      <c r="F895" s="49"/>
    </row>
    <row r="896" ht="12.75">
      <c r="F896" s="49"/>
    </row>
    <row r="897" ht="12.75">
      <c r="F897" s="49"/>
    </row>
    <row r="898" ht="12.75">
      <c r="F898" s="49"/>
    </row>
    <row r="899" ht="12.75">
      <c r="F899" s="49"/>
    </row>
    <row r="900" ht="12.75">
      <c r="F900" s="49"/>
    </row>
    <row r="901" ht="12.75">
      <c r="F901" s="49"/>
    </row>
    <row r="902" ht="12.75">
      <c r="F902" s="49"/>
    </row>
    <row r="903" ht="12.75">
      <c r="F903" s="49"/>
    </row>
    <row r="904" ht="12.75">
      <c r="F904" s="49"/>
    </row>
    <row r="905" ht="12.75">
      <c r="F905" s="49"/>
    </row>
    <row r="906" ht="12.75">
      <c r="F906" s="49"/>
    </row>
    <row r="907" ht="12.75">
      <c r="F907" s="49"/>
    </row>
    <row r="908" ht="12.75">
      <c r="F908" s="49"/>
    </row>
    <row r="909" ht="12.75">
      <c r="F909" s="49"/>
    </row>
    <row r="910" ht="12.75">
      <c r="F910" s="49"/>
    </row>
    <row r="911" ht="12.75">
      <c r="F911" s="49"/>
    </row>
    <row r="912" ht="12.75">
      <c r="F912" s="49"/>
    </row>
    <row r="913" ht="12.75">
      <c r="F913" s="49"/>
    </row>
    <row r="914" ht="12.75">
      <c r="F914" s="49"/>
    </row>
    <row r="915" ht="12.75">
      <c r="F915" s="49"/>
    </row>
    <row r="916" ht="12.75">
      <c r="F916" s="49"/>
    </row>
    <row r="917" ht="12.75">
      <c r="F917" s="49"/>
    </row>
    <row r="918" ht="12.75">
      <c r="F918" s="49"/>
    </row>
    <row r="919" ht="12.75">
      <c r="F919" s="49"/>
    </row>
    <row r="920" ht="12.75">
      <c r="F920" s="49"/>
    </row>
    <row r="921" ht="12.75">
      <c r="F921" s="49"/>
    </row>
    <row r="922" ht="12.75">
      <c r="F922" s="49"/>
    </row>
    <row r="923" ht="12.75">
      <c r="F923" s="49"/>
    </row>
    <row r="924" ht="12.75">
      <c r="F924" s="49"/>
    </row>
    <row r="925" ht="12.75">
      <c r="F925" s="49"/>
    </row>
    <row r="926" ht="12.75">
      <c r="F926" s="49"/>
    </row>
    <row r="927" ht="12.75">
      <c r="F927" s="49"/>
    </row>
    <row r="928" ht="12.75">
      <c r="F928" s="49"/>
    </row>
    <row r="929" ht="12.75">
      <c r="F929" s="49"/>
    </row>
    <row r="930" ht="12.75">
      <c r="F930" s="49"/>
    </row>
    <row r="931" ht="12.75">
      <c r="F931" s="49"/>
    </row>
    <row r="932" ht="12.75">
      <c r="F932" s="49"/>
    </row>
    <row r="933" ht="12.75">
      <c r="F933" s="49"/>
    </row>
    <row r="934" ht="12.75">
      <c r="F934" s="49"/>
    </row>
    <row r="935" ht="12.75">
      <c r="F935" s="49"/>
    </row>
    <row r="936" ht="12.75">
      <c r="F936" s="49"/>
    </row>
    <row r="937" ht="12.75">
      <c r="F937" s="49"/>
    </row>
    <row r="938" ht="12.75">
      <c r="F938" s="49"/>
    </row>
    <row r="939" ht="12.75">
      <c r="F939" s="49"/>
    </row>
    <row r="940" ht="12.75">
      <c r="F940" s="49"/>
    </row>
    <row r="941" ht="12.75">
      <c r="F941" s="49"/>
    </row>
    <row r="942" ht="12.75">
      <c r="F942" s="49"/>
    </row>
    <row r="943" ht="12.75">
      <c r="F943" s="49"/>
    </row>
    <row r="944" ht="12.75">
      <c r="F944" s="49"/>
    </row>
    <row r="945" ht="12.75">
      <c r="F945" s="49"/>
    </row>
    <row r="946" ht="12.75">
      <c r="F946" s="49"/>
    </row>
    <row r="947" ht="12.75">
      <c r="F947" s="49"/>
    </row>
    <row r="948" ht="12.75">
      <c r="F948" s="49"/>
    </row>
    <row r="949" ht="12.75">
      <c r="F949" s="49"/>
    </row>
    <row r="950" ht="12.75">
      <c r="F950" s="49"/>
    </row>
    <row r="951" ht="12.75">
      <c r="F951" s="49"/>
    </row>
    <row r="952" ht="12.75">
      <c r="F952" s="49"/>
    </row>
    <row r="953" ht="12.75">
      <c r="F953" s="49"/>
    </row>
    <row r="954" ht="12.75">
      <c r="F954" s="49"/>
    </row>
    <row r="955" ht="12.75">
      <c r="F955" s="49"/>
    </row>
    <row r="956" ht="12.75">
      <c r="F956" s="49"/>
    </row>
    <row r="957" ht="12.75">
      <c r="F957" s="49"/>
    </row>
    <row r="958" ht="12.75">
      <c r="F958" s="49"/>
    </row>
    <row r="959" ht="12.75">
      <c r="F959" s="49"/>
    </row>
    <row r="960" ht="12.75">
      <c r="F960" s="49"/>
    </row>
    <row r="961" ht="12.75">
      <c r="F961" s="49"/>
    </row>
    <row r="962" ht="12.75">
      <c r="F962" s="49"/>
    </row>
    <row r="963" ht="12.75">
      <c r="F963" s="49"/>
    </row>
    <row r="964" ht="12.75">
      <c r="F964" s="49"/>
    </row>
    <row r="965" ht="12.75">
      <c r="F965" s="49"/>
    </row>
    <row r="966" ht="12.75">
      <c r="F966" s="49"/>
    </row>
    <row r="967" ht="12.75">
      <c r="F967" s="49"/>
    </row>
    <row r="968" ht="12.75">
      <c r="F968" s="49"/>
    </row>
    <row r="969" ht="12.75">
      <c r="F969" s="49"/>
    </row>
    <row r="970" ht="12.75">
      <c r="F970" s="49"/>
    </row>
    <row r="971" ht="12.75">
      <c r="F971" s="49"/>
    </row>
    <row r="972" ht="12.75">
      <c r="F972" s="49"/>
    </row>
    <row r="973" ht="12.75">
      <c r="F973" s="49"/>
    </row>
    <row r="974" ht="12.75">
      <c r="F974" s="49"/>
    </row>
    <row r="975" ht="12.75">
      <c r="F975" s="49"/>
    </row>
    <row r="976" ht="12.75">
      <c r="F976" s="49"/>
    </row>
    <row r="977" ht="12.75">
      <c r="F977" s="49"/>
    </row>
    <row r="978" ht="12.75">
      <c r="F978" s="49"/>
    </row>
    <row r="979" ht="12.75">
      <c r="F979" s="49"/>
    </row>
    <row r="980" ht="12.75">
      <c r="F980" s="49"/>
    </row>
    <row r="981" ht="12.75">
      <c r="F981" s="49"/>
    </row>
    <row r="982" ht="12.75">
      <c r="F982" s="49"/>
    </row>
    <row r="983" ht="12.75">
      <c r="F983" s="49"/>
    </row>
    <row r="984" ht="12.75">
      <c r="F984" s="49"/>
    </row>
    <row r="985" ht="12.75">
      <c r="F985" s="49"/>
    </row>
    <row r="986" ht="12.75">
      <c r="F986" s="49"/>
    </row>
    <row r="987" ht="12.75">
      <c r="F987" s="49"/>
    </row>
    <row r="988" ht="12.75">
      <c r="F988" s="49"/>
    </row>
    <row r="989" ht="12.75">
      <c r="F989" s="49"/>
    </row>
    <row r="990" ht="12.75">
      <c r="F990" s="49"/>
    </row>
    <row r="991" ht="12.75">
      <c r="F991" s="49"/>
    </row>
    <row r="992" ht="12.75">
      <c r="F992" s="49"/>
    </row>
    <row r="993" ht="12.75">
      <c r="F993" s="49"/>
    </row>
    <row r="994" ht="12.75">
      <c r="F994" s="49"/>
    </row>
    <row r="995" ht="12.75">
      <c r="F995" s="49"/>
    </row>
    <row r="996" ht="12.75">
      <c r="F996" s="49"/>
    </row>
    <row r="997" ht="12.75">
      <c r="F997" s="49"/>
    </row>
    <row r="998" ht="12.75">
      <c r="F998" s="49"/>
    </row>
    <row r="999" ht="12.75">
      <c r="F999" s="49"/>
    </row>
    <row r="1000" ht="12.75">
      <c r="F1000" s="49"/>
    </row>
    <row r="1001" ht="12.75">
      <c r="F1001" s="49"/>
    </row>
    <row r="1002" ht="12.75">
      <c r="F1002" s="49"/>
    </row>
    <row r="1003" ht="12.75">
      <c r="F1003" s="49"/>
    </row>
    <row r="1004" ht="12.75">
      <c r="F1004" s="49"/>
    </row>
    <row r="1005" ht="12.75">
      <c r="F1005" s="49"/>
    </row>
    <row r="1006" ht="12.75">
      <c r="F1006" s="49"/>
    </row>
    <row r="1007" ht="12.75">
      <c r="F1007" s="49"/>
    </row>
    <row r="1008" ht="12.75">
      <c r="F1008" s="49"/>
    </row>
    <row r="1009" ht="12.75">
      <c r="F1009" s="49"/>
    </row>
    <row r="1010" ht="12.75">
      <c r="F1010" s="49"/>
    </row>
    <row r="1011" ht="12.75">
      <c r="F1011" s="49"/>
    </row>
    <row r="1012" ht="12.75">
      <c r="F1012" s="49"/>
    </row>
    <row r="1013" ht="12.75">
      <c r="F1013" s="49"/>
    </row>
    <row r="1014" ht="12.75">
      <c r="F1014" s="49"/>
    </row>
    <row r="1015" ht="12.75">
      <c r="F1015" s="49"/>
    </row>
    <row r="1016" ht="12.75">
      <c r="F1016" s="49"/>
    </row>
    <row r="1017" ht="12.75">
      <c r="F1017" s="49"/>
    </row>
    <row r="1018" ht="12.75">
      <c r="F1018" s="49"/>
    </row>
    <row r="1019" ht="12.75">
      <c r="F1019" s="49"/>
    </row>
    <row r="1020" ht="12.75">
      <c r="F1020" s="49"/>
    </row>
    <row r="1021" ht="12.75">
      <c r="F1021" s="49"/>
    </row>
  </sheetData>
  <sheetProtection/>
  <mergeCells count="4">
    <mergeCell ref="A1:L1"/>
    <mergeCell ref="A2:L2"/>
    <mergeCell ref="A3:L3"/>
    <mergeCell ref="A4:L4"/>
  </mergeCells>
  <printOptions horizontalCentered="1"/>
  <pageMargins left="0.3" right="0.3" top="0.35" bottom="0" header="0" footer="0"/>
  <pageSetup horizontalDpi="300" verticalDpi="300" orientation="portrait" scale="79" r:id="rId1"/>
  <rowBreaks count="4" manualBreakCount="4">
    <brk id="63" max="11" man="1"/>
    <brk id="116" max="11" man="1"/>
    <brk id="179" max="11" man="1"/>
    <brk id="2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2007-04-03T20:29:08Z</cp:lastPrinted>
  <dcterms:created xsi:type="dcterms:W3CDTF">1997-10-28T14:36:20Z</dcterms:created>
  <dcterms:modified xsi:type="dcterms:W3CDTF">2007-04-19T17:35:15Z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-58744341</vt:i4>
  </property>
  <property fmtid="{D5CDD505-2E9C-101B-9397-08002B2CF9AE}" pid="3" name="_EmailSubject">
    <vt:lpwstr>Corrected 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